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<sst xmlns="http://schemas.openxmlformats.org/spreadsheetml/2006/main" count="692" uniqueCount="341">
  <si>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</si>
  <si>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</si>
  <si>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</si>
  <si>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</si>
  <si>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</si>
  <si>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</si>
  <si>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</si>
  <si>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</si>
  <si>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</si>
  <si>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</si>
  <si>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</si>
  <si>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</si>
  <si>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</si>
  <si>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</si>
  <si>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</si>
  <si>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</si>
  <si>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</si>
  <si>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</si>
  <si>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</si>
  <si>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</si>
  <si>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</si>
  <si>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</si>
  <si>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</si>
  <si>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</si>
  <si>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</si>
  <si>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</si>
  <si>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</si>
  <si>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</si>
  <si>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</si>
  <si>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</si>
  <si>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</si>
  <si>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</si>
  <si>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</si>
  <si>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</si>
  <si>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</si>
  <si>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</si>
  <si>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</si>
  <si>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</si>
  <si>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</si>
  <si>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</si>
  <si>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</si>
  <si>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</si>
  <si>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</si>
  <si>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</si>
  <si>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</si>
  <si>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</si>
  <si>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</si>
  <si>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</si>
  <si>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</si>
  <si>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</si>
  <si>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</si>
  <si>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</si>
  <si>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</si>
  <si>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</si>
  <si>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</si>
  <si>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</si>
  <si>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</si>
  <si>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</si>
  <si>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</si>
  <si>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</si>
  <si>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</si>
  <si>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</si>
  <si>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</si>
  <si>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</si>
  <si>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</si>
  <si>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</si>
  <si>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</si>
  <si>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</si>
  <si>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</si>
  <si>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</si>
  <si>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</si>
  <si>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</si>
  <si>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</si>
  <si>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</si>
  <si>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</si>
  <si>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</si>
  <si>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</si>
  <si>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</si>
  <si>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</si>
  <si>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</si>
  <si>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</si>
  <si>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</si>
  <si>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</si>
  <si>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</si>
  <si>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</si>
  <si>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</si>
  <si>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</si>
  <si>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</si>
  <si>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</si>
  <si>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</si>
  <si>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</si>
  <si>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</si>
  <si>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</si>
  <si>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</si>
  <si>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</si>
  <si>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</si>
  <si>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</si>
  <si>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</si>
  <si>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</si>
  <si>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</si>
  <si>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</si>
  <si>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</si>
  <si>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</si>
  <si>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</si>
  <si>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</si>
  <si>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</si>
  <si>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</si>
  <si>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</si>
  <si>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</si>
  <si>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</si>
  <si>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</si>
  <si>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</si>
  <si>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</si>
  <si>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</si>
  <si>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</si>
  <si>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</si>
  <si>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</si>
  <si>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</si>
  <si>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</si>
  <si>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</si>
  <si>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</si>
  <si>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</si>
  <si>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</si>
  <si>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</si>
  <si>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</si>
  <si>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</si>
  <si>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</si>
  <si>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</si>
  <si>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</si>
  <si>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</si>
  <si>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</si>
  <si>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</si>
  <si>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</si>
  <si>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</si>
  <si>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</si>
  <si>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</si>
  <si>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</si>
  <si>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</si>
  <si>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</si>
  <si>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</si>
  <si>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</si>
  <si>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</si>
  <si>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</si>
  <si>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</si>
  <si>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</si>
  <si>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</si>
  <si>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</si>
  <si>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</si>
  <si>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</si>
  <si>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</si>
  <si>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</si>
  <si>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</si>
  <si>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</si>
  <si>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</si>
  <si>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</si>
  <si>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</si>
  <si>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</si>
  <si>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</si>
  <si>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</si>
  <si>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</si>
  <si>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</si>
  <si>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</si>
  <si>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</si>
  <si>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</si>
  <si>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</si>
  <si>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</si>
  <si>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</si>
  <si>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</si>
  <si>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</si>
  <si>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</si>
  <si>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</si>
  <si>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</si>
  <si>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</si>
  <si>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</si>
  <si>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</si>
  <si>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</si>
  <si>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</si>
  <si>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</si>
  <si>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</si>
  <si>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</si>
  <si>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</si>
  <si>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</si>
  <si>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</si>
  <si>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</si>
  <si>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</si>
  <si>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</si>
  <si>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</si>
  <si>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</si>
  <si>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</si>
  <si>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</si>
  <si>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</si>
  <si>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</si>
  <si>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</si>
  <si>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</si>
  <si>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</si>
  <si>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</si>
  <si>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</si>
  <si>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</si>
  <si>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</si>
  <si>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</si>
  <si>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</si>
  <si>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</si>
  <si>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</si>
  <si>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</si>
  <si>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</si>
  <si>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</si>
  <si>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</si>
  <si>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</si>
  <si>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</si>
  <si>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</si>
  <si>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</si>
  <si>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</si>
  <si>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</si>
  <si>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</si>
  <si>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</si>
  <si>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</si>
  <si>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</si>
  <si>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</si>
  <si>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</si>
  <si>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</si>
  <si>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</si>
  <si>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</si>
  <si>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</si>
  <si>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</si>
  <si>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</si>
  <si>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</si>
  <si>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</si>
  <si>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</si>
  <si>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</si>
  <si>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</si>
  <si>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</si>
  <si>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</si>
  <si>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</si>
  <si>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</si>
  <si>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</si>
  <si>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</si>
  <si>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</si>
  <si>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</si>
  <si>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</si>
  <si>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</si>
  <si>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</si>
  <si>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</si>
  <si>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</si>
  <si>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</si>
  <si>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</si>
  <si>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</si>
  <si>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</si>
  <si>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</si>
  <si>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</si>
  <si>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</si>
  <si>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</si>
  <si>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</si>
  <si>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</si>
  <si>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</si>
  <si>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</si>
  <si>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</si>
  <si>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</si>
  <si>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</si>
  <si>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</si>
  <si>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</si>
  <si>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</si>
  <si>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</si>
  <si>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</si>
  <si>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</si>
  <si>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</si>
  <si>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</si>
  <si>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</si>
  <si>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</si>
  <si>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</si>
  <si>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</si>
  <si>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</si>
  <si>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</si>
  <si>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</si>
  <si>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</si>
  <si>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</si>
  <si>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</si>
  <si>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NCCNO10</t>
  </si>
  <si>
    <t>홍유경</t>
  </si>
  <si>
    <t>F</t>
  </si>
  <si>
    <t>정보</t>
    <phoneticPr fontId="1" type="noConversion"/>
  </si>
  <si>
    <t>(설문지 : FFQ 95문항 설문지, 사용자 : 홍유경, ID : NCCNO10)</t>
  </si>
  <si>
    <t>출력시각</t>
    <phoneticPr fontId="1" type="noConversion"/>
  </si>
  <si>
    <t>2020년 02월 05일 09:51:56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</si>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</sst>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127.59701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7904"/>
        <c:axId val="83218432"/>
      </c:barChart>
      <c:catAx>
        <c:axId val="5418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218432"/>
        <c:crosses val="autoZero"/>
        <c:auto val="1"/>
        <c:lblAlgn val="ctr"/>
        <c:lblOffset val="100"/>
        <c:noMultiLvlLbl val="0"/>
      </c:catAx>
      <c:valAx>
        <c:axId val="8321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4.9686903999999998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7347328"/>
        <c:axId val="147348864"/>
      </c:barChart>
      <c:catAx>
        <c:axId val="14734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348864"/>
        <c:crosses val="autoZero"/>
        <c:auto val="1"/>
        <c:lblAlgn val="ctr"/>
        <c:lblOffset val="100"/>
        <c:noMultiLvlLbl val="0"/>
      </c:catAx>
      <c:valAx>
        <c:axId val="147348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734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5.2596090000000002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5330816"/>
        <c:axId val="165322752"/>
      </c:barChart>
      <c:catAx>
        <c:axId val="15533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322752"/>
        <c:crosses val="autoZero"/>
        <c:auto val="1"/>
        <c:lblAlgn val="ctr"/>
        <c:lblOffset val="100"/>
        <c:noMultiLvlLbl val="0"/>
      </c:catAx>
      <c:valAx>
        <c:axId val="16532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533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2217.5554000000002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35456"/>
        <c:axId val="82391808"/>
      </c:barChart>
      <c:catAx>
        <c:axId val="17923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91808"/>
        <c:crosses val="autoZero"/>
        <c:auto val="1"/>
        <c:lblAlgn val="ctr"/>
        <c:lblOffset val="100"/>
        <c:noMultiLvlLbl val="0"/>
      </c:catAx>
      <c:valAx>
        <c:axId val="82391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3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8856.5640000000003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401152"/>
        <c:axId val="82402688"/>
      </c:barChart>
      <c:catAx>
        <c:axId val="8240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402688"/>
        <c:crosses val="autoZero"/>
        <c:auto val="1"/>
        <c:lblAlgn val="ctr"/>
        <c:lblOffset val="100"/>
        <c:noMultiLvlLbl val="0"/>
      </c:catAx>
      <c:valAx>
        <c:axId val="824026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40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398.78840000000002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417152"/>
        <c:axId val="82418688"/>
      </c:barChart>
      <c:catAx>
        <c:axId val="8241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418688"/>
        <c:crosses val="autoZero"/>
        <c:auto val="1"/>
        <c:lblAlgn val="ctr"/>
        <c:lblOffset val="100"/>
        <c:noMultiLvlLbl val="0"/>
      </c:catAx>
      <c:valAx>
        <c:axId val="8241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41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350.00099999999998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441344"/>
        <c:axId val="82442880"/>
      </c:barChart>
      <c:catAx>
        <c:axId val="8244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442880"/>
        <c:crosses val="autoZero"/>
        <c:auto val="1"/>
        <c:lblAlgn val="ctr"/>
        <c:lblOffset val="100"/>
        <c:noMultiLvlLbl val="0"/>
      </c:catAx>
      <c:valAx>
        <c:axId val="82442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44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20.774280000000001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62144"/>
        <c:axId val="82663680"/>
      </c:barChart>
      <c:catAx>
        <c:axId val="8266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63680"/>
        <c:crosses val="autoZero"/>
        <c:auto val="1"/>
        <c:lblAlgn val="ctr"/>
        <c:lblOffset val="100"/>
        <c:noMultiLvlLbl val="0"/>
      </c:catAx>
      <c:valAx>
        <c:axId val="82663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6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1879.8187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82240"/>
        <c:axId val="82683776"/>
      </c:barChart>
      <c:catAx>
        <c:axId val="8268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83776"/>
        <c:crosses val="autoZero"/>
        <c:auto val="1"/>
        <c:lblAlgn val="ctr"/>
        <c:lblOffset val="100"/>
        <c:noMultiLvlLbl val="0"/>
      </c:catAx>
      <c:valAx>
        <c:axId val="826837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8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7.8586059999999999E-2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98240"/>
        <c:axId val="82699776"/>
      </c:barChart>
      <c:catAx>
        <c:axId val="8269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99776"/>
        <c:crosses val="autoZero"/>
        <c:auto val="1"/>
        <c:lblAlgn val="ctr"/>
        <c:lblOffset val="100"/>
        <c:noMultiLvlLbl val="0"/>
      </c:catAx>
      <c:valAx>
        <c:axId val="82699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9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7.4663085999999996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910592"/>
        <c:axId val="82916480"/>
      </c:barChart>
      <c:catAx>
        <c:axId val="8291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916480"/>
        <c:crosses val="autoZero"/>
        <c:auto val="1"/>
        <c:lblAlgn val="ctr"/>
        <c:lblOffset val="100"/>
        <c:noMultiLvlLbl val="0"/>
      </c:catAx>
      <c:valAx>
        <c:axId val="82916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91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80.753500000000003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309120"/>
        <c:axId val="88647936"/>
      </c:barChart>
      <c:catAx>
        <c:axId val="8830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47936"/>
        <c:crosses val="autoZero"/>
        <c:auto val="1"/>
        <c:lblAlgn val="ctr"/>
        <c:lblOffset val="100"/>
        <c:noMultiLvlLbl val="0"/>
      </c:catAx>
      <c:valAx>
        <c:axId val="88647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30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208.76712000000001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934784"/>
        <c:axId val="82936576"/>
      </c:barChart>
      <c:catAx>
        <c:axId val="8293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936576"/>
        <c:crosses val="autoZero"/>
        <c:auto val="1"/>
        <c:lblAlgn val="ctr"/>
        <c:lblOffset val="100"/>
        <c:noMultiLvlLbl val="0"/>
      </c:catAx>
      <c:valAx>
        <c:axId val="8293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93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115.592735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951168"/>
        <c:axId val="82957056"/>
      </c:barChart>
      <c:catAx>
        <c:axId val="8295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957056"/>
        <c:crosses val="autoZero"/>
        <c:auto val="1"/>
        <c:lblAlgn val="ctr"/>
        <c:lblOffset val="100"/>
        <c:noMultiLvlLbl val="0"/>
      </c:catAx>
      <c:valAx>
        <c:axId val="8295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95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14.685</c:v>
                </c:pt>
                <c:pt idx="1">
                  <c:v>16.123000000000001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3208832"/>
        <c:axId val="83222912"/>
      </c:barChart>
      <c:catAx>
        <c:axId val="8320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222912"/>
        <c:crosses val="autoZero"/>
        <c:auto val="1"/>
        <c:lblAlgn val="ctr"/>
        <c:lblOffset val="100"/>
        <c:noMultiLvlLbl val="0"/>
      </c:catAx>
      <c:valAx>
        <c:axId val="83222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20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18.033577000000001</c:v>
                </c:pt>
                <c:pt idx="1">
                  <c:v>23.815951999999999</c:v>
                </c:pt>
                <c:pt idx="2">
                  <c:v>24.698248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2137.9506999999999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621184"/>
        <c:axId val="84622720"/>
      </c:barChart>
      <c:catAx>
        <c:axId val="8462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622720"/>
        <c:crosses val="autoZero"/>
        <c:auto val="1"/>
        <c:lblAlgn val="ctr"/>
        <c:lblOffset val="100"/>
        <c:noMultiLvlLbl val="0"/>
      </c:catAx>
      <c:valAx>
        <c:axId val="84622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62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50.451210000000003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641280"/>
        <c:axId val="84642816"/>
      </c:barChart>
      <c:catAx>
        <c:axId val="8464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642816"/>
        <c:crosses val="autoZero"/>
        <c:auto val="1"/>
        <c:lblAlgn val="ctr"/>
        <c:lblOffset val="100"/>
        <c:noMultiLvlLbl val="0"/>
      </c:catAx>
      <c:valAx>
        <c:axId val="8464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64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67.221000000000004</c:v>
                </c:pt>
                <c:pt idx="1">
                  <c:v>12.923</c:v>
                </c:pt>
                <c:pt idx="2">
                  <c:v>19.856999999999999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4660992"/>
        <c:axId val="84662528"/>
      </c:barChart>
      <c:catAx>
        <c:axId val="8466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662528"/>
        <c:crosses val="autoZero"/>
        <c:auto val="1"/>
        <c:lblAlgn val="ctr"/>
        <c:lblOffset val="100"/>
        <c:noMultiLvlLbl val="0"/>
      </c:catAx>
      <c:valAx>
        <c:axId val="8466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66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3033.5259999999998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446464"/>
        <c:axId val="86448000"/>
      </c:barChart>
      <c:catAx>
        <c:axId val="8644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448000"/>
        <c:crosses val="autoZero"/>
        <c:auto val="1"/>
        <c:lblAlgn val="ctr"/>
        <c:lblOffset val="100"/>
        <c:noMultiLvlLbl val="0"/>
      </c:catAx>
      <c:valAx>
        <c:axId val="86448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44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480.17795000000001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482944"/>
        <c:axId val="86484480"/>
      </c:barChart>
      <c:catAx>
        <c:axId val="864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484480"/>
        <c:crosses val="autoZero"/>
        <c:auto val="1"/>
        <c:lblAlgn val="ctr"/>
        <c:lblOffset val="100"/>
        <c:noMultiLvlLbl val="0"/>
      </c:catAx>
      <c:valAx>
        <c:axId val="86484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48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1660.0373999999999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494592"/>
        <c:axId val="86496384"/>
      </c:barChart>
      <c:catAx>
        <c:axId val="8649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496384"/>
        <c:crosses val="autoZero"/>
        <c:auto val="1"/>
        <c:lblAlgn val="ctr"/>
        <c:lblOffset val="100"/>
        <c:noMultiLvlLbl val="0"/>
      </c:catAx>
      <c:valAx>
        <c:axId val="86496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49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6.8337406999999999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708224"/>
        <c:axId val="88715264"/>
      </c:barChart>
      <c:catAx>
        <c:axId val="8870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5264"/>
        <c:crosses val="autoZero"/>
        <c:auto val="1"/>
        <c:lblAlgn val="ctr"/>
        <c:lblOffset val="100"/>
        <c:noMultiLvlLbl val="0"/>
      </c:catAx>
      <c:valAx>
        <c:axId val="88715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70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22766.745999999999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309312"/>
        <c:axId val="88081152"/>
      </c:barChart>
      <c:catAx>
        <c:axId val="8730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081152"/>
        <c:crosses val="autoZero"/>
        <c:auto val="1"/>
        <c:lblAlgn val="ctr"/>
        <c:lblOffset val="100"/>
        <c:noMultiLvlLbl val="0"/>
      </c:catAx>
      <c:valAx>
        <c:axId val="8808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30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47.492283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091264"/>
        <c:axId val="88101248"/>
      </c:barChart>
      <c:catAx>
        <c:axId val="8809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01248"/>
        <c:crosses val="autoZero"/>
        <c:auto val="1"/>
        <c:lblAlgn val="ctr"/>
        <c:lblOffset val="100"/>
        <c:noMultiLvlLbl val="0"/>
      </c:catAx>
      <c:valAx>
        <c:axId val="8810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09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3.9888313000000002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27744"/>
        <c:axId val="88129536"/>
      </c:barChart>
      <c:catAx>
        <c:axId val="8812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29536"/>
        <c:crosses val="autoZero"/>
        <c:auto val="1"/>
        <c:lblAlgn val="ctr"/>
        <c:lblOffset val="100"/>
        <c:noMultiLvlLbl val="0"/>
      </c:catAx>
      <c:valAx>
        <c:axId val="8812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2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1222.3658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833024"/>
        <c:axId val="88855296"/>
      </c:barChart>
      <c:catAx>
        <c:axId val="8883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55296"/>
        <c:crosses val="autoZero"/>
        <c:auto val="1"/>
        <c:lblAlgn val="ctr"/>
        <c:lblOffset val="100"/>
        <c:noMultiLvlLbl val="0"/>
      </c:catAx>
      <c:valAx>
        <c:axId val="88855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83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3.8145875999999999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9963520"/>
        <c:axId val="90145536"/>
      </c:barChart>
      <c:catAx>
        <c:axId val="8996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145536"/>
        <c:crosses val="autoZero"/>
        <c:auto val="1"/>
        <c:lblAlgn val="ctr"/>
        <c:lblOffset val="100"/>
        <c:noMultiLvlLbl val="0"/>
      </c:catAx>
      <c:valAx>
        <c:axId val="90145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96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36.355773999999997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1954560"/>
        <c:axId val="104281216"/>
      </c:barChart>
      <c:catAx>
        <c:axId val="9195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81216"/>
        <c:crosses val="autoZero"/>
        <c:auto val="1"/>
        <c:lblAlgn val="ctr"/>
        <c:lblOffset val="100"/>
        <c:noMultiLvlLbl val="0"/>
      </c:catAx>
      <c:valAx>
        <c:axId val="10428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195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3.9888313000000002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558208"/>
        <c:axId val="117866880"/>
      </c:barChart>
      <c:catAx>
        <c:axId val="11055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866880"/>
        <c:crosses val="autoZero"/>
        <c:auto val="1"/>
        <c:lblAlgn val="ctr"/>
        <c:lblOffset val="100"/>
        <c:noMultiLvlLbl val="0"/>
      </c:catAx>
      <c:valAx>
        <c:axId val="11786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55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1852.2240999999999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962560"/>
        <c:axId val="133197824"/>
      </c:barChart>
      <c:catAx>
        <c:axId val="13296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97824"/>
        <c:crosses val="autoZero"/>
        <c:auto val="1"/>
        <c:lblAlgn val="ctr"/>
        <c:lblOffset val="100"/>
        <c:noMultiLvlLbl val="0"/>
      </c:catAx>
      <c:valAx>
        <c:axId val="133197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96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17.279917000000001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79296"/>
        <c:axId val="135481984"/>
      </c:barChart>
      <c:catAx>
        <c:axId val="13547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81984"/>
        <c:crosses val="autoZero"/>
        <c:auto val="1"/>
        <c:lblAlgn val="ctr"/>
        <c:lblOffset val="100"/>
        <c:noMultiLvlLbl val="0"/>
      </c:catAx>
      <c:valAx>
        <c:axId val="135481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7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홍유경, ID : NCCNO10)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05일 09:51:56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69" t="s">
        <v>57</v>
      </c>
      <c r="B4" s="69"/>
      <c r="C4" s="69"/>
      <c r="D4" s="47"/>
      <c r="E4" s="71" t="s">
        <v>199</v>
      </c>
      <c r="F4" s="72"/>
      <c r="G4" s="72"/>
      <c r="H4" s="73"/>
      <c r="I4" s="47"/>
      <c r="J4" s="71" t="s">
        <v>200</v>
      </c>
      <c r="K4" s="72"/>
      <c r="L4" s="73"/>
      <c r="M4" s="47"/>
      <c r="N4" s="69" t="s">
        <v>201</v>
      </c>
      <c r="O4" s="69"/>
      <c r="P4" s="69"/>
      <c r="Q4" s="69"/>
      <c r="R4" s="69"/>
      <c r="S4" s="69"/>
      <c r="T4" s="47"/>
      <c r="U4" s="69" t="s">
        <v>202</v>
      </c>
      <c r="V4" s="69"/>
      <c r="W4" s="69"/>
      <c r="X4" s="69"/>
      <c r="Y4" s="69"/>
      <c r="Z4" s="69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3033.5259999999998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127.59701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80.753500000000003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67.221000000000004</v>
      </c>
      <c r="G8" s="60">
        <f>'DRIs DATA 입력'!G8</f>
        <v>12.923</v>
      </c>
      <c r="H8" s="60">
        <f>'DRIs DATA 입력'!H8</f>
        <v>19.856999999999999</v>
      </c>
      <c r="I8" s="47"/>
      <c r="J8" s="60" t="s">
        <v>217</v>
      </c>
      <c r="K8" s="60">
        <f>'DRIs DATA 입력'!K8</f>
        <v>14.685</v>
      </c>
      <c r="L8" s="60">
        <f>'DRIs DATA 입력'!L8</f>
        <v>16.123000000000001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69" t="s">
        <v>219</v>
      </c>
      <c r="B14" s="69"/>
      <c r="C14" s="69"/>
      <c r="D14" s="69"/>
      <c r="E14" s="69"/>
      <c r="F14" s="69"/>
      <c r="G14" s="47"/>
      <c r="H14" s="69" t="s">
        <v>220</v>
      </c>
      <c r="I14" s="69"/>
      <c r="J14" s="69"/>
      <c r="K14" s="69"/>
      <c r="L14" s="69"/>
      <c r="M14" s="69"/>
      <c r="N14" s="47"/>
      <c r="O14" s="69" t="s">
        <v>221</v>
      </c>
      <c r="P14" s="69"/>
      <c r="Q14" s="69"/>
      <c r="R14" s="69"/>
      <c r="S14" s="69"/>
      <c r="T14" s="69"/>
      <c r="U14" s="47"/>
      <c r="V14" s="69" t="s">
        <v>222</v>
      </c>
      <c r="W14" s="69"/>
      <c r="X14" s="69"/>
      <c r="Y14" s="69"/>
      <c r="Z14" s="69"/>
      <c r="AA14" s="69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2137.9506999999999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50.451210000000003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6.8337406999999999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1222.3658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9" t="s">
        <v>225</v>
      </c>
      <c r="B24" s="69"/>
      <c r="C24" s="69"/>
      <c r="D24" s="69"/>
      <c r="E24" s="69"/>
      <c r="F24" s="69"/>
      <c r="G24" s="47"/>
      <c r="H24" s="69" t="s">
        <v>226</v>
      </c>
      <c r="I24" s="69"/>
      <c r="J24" s="69"/>
      <c r="K24" s="69"/>
      <c r="L24" s="69"/>
      <c r="M24" s="69"/>
      <c r="N24" s="47"/>
      <c r="O24" s="69" t="s">
        <v>227</v>
      </c>
      <c r="P24" s="69"/>
      <c r="Q24" s="69"/>
      <c r="R24" s="69"/>
      <c r="S24" s="69"/>
      <c r="T24" s="69"/>
      <c r="U24" s="47"/>
      <c r="V24" s="69" t="s">
        <v>228</v>
      </c>
      <c r="W24" s="69"/>
      <c r="X24" s="69"/>
      <c r="Y24" s="69"/>
      <c r="Z24" s="69"/>
      <c r="AA24" s="69"/>
      <c r="AB24" s="47"/>
      <c r="AC24" s="69" t="s">
        <v>229</v>
      </c>
      <c r="AD24" s="69"/>
      <c r="AE24" s="69"/>
      <c r="AF24" s="69"/>
      <c r="AG24" s="69"/>
      <c r="AH24" s="69"/>
      <c r="AI24" s="47"/>
      <c r="AJ24" s="69" t="s">
        <v>230</v>
      </c>
      <c r="AK24" s="69"/>
      <c r="AL24" s="69"/>
      <c r="AM24" s="69"/>
      <c r="AN24" s="69"/>
      <c r="AO24" s="69"/>
      <c r="AP24" s="47"/>
      <c r="AQ24" s="69" t="s">
        <v>231</v>
      </c>
      <c r="AR24" s="69"/>
      <c r="AS24" s="69"/>
      <c r="AT24" s="69"/>
      <c r="AU24" s="69"/>
      <c r="AV24" s="69"/>
      <c r="AW24" s="47"/>
      <c r="AX24" s="69" t="s">
        <v>232</v>
      </c>
      <c r="AY24" s="69"/>
      <c r="AZ24" s="69"/>
      <c r="BA24" s="69"/>
      <c r="BB24" s="69"/>
      <c r="BC24" s="69"/>
      <c r="BD24" s="47"/>
      <c r="BE24" s="69" t="s">
        <v>233</v>
      </c>
      <c r="BF24" s="69"/>
      <c r="BG24" s="69"/>
      <c r="BH24" s="69"/>
      <c r="BI24" s="69"/>
      <c r="BJ24" s="69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480.17795000000001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4.3034945000000002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3.8145875999999999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36.355773999999997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3.9888313000000002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1852.2240999999999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17.279917000000001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4.9686903999999998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5.2596090000000002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69" t="s">
        <v>236</v>
      </c>
      <c r="B34" s="69"/>
      <c r="C34" s="69"/>
      <c r="D34" s="69"/>
      <c r="E34" s="69"/>
      <c r="F34" s="69"/>
      <c r="G34" s="47"/>
      <c r="H34" s="69" t="s">
        <v>237</v>
      </c>
      <c r="I34" s="69"/>
      <c r="J34" s="69"/>
      <c r="K34" s="69"/>
      <c r="L34" s="69"/>
      <c r="M34" s="69"/>
      <c r="N34" s="47"/>
      <c r="O34" s="69" t="s">
        <v>238</v>
      </c>
      <c r="P34" s="69"/>
      <c r="Q34" s="69"/>
      <c r="R34" s="69"/>
      <c r="S34" s="69"/>
      <c r="T34" s="69"/>
      <c r="U34" s="47"/>
      <c r="V34" s="69" t="s">
        <v>239</v>
      </c>
      <c r="W34" s="69"/>
      <c r="X34" s="69"/>
      <c r="Y34" s="69"/>
      <c r="Z34" s="69"/>
      <c r="AA34" s="69"/>
      <c r="AB34" s="47"/>
      <c r="AC34" s="69" t="s">
        <v>240</v>
      </c>
      <c r="AD34" s="69"/>
      <c r="AE34" s="69"/>
      <c r="AF34" s="69"/>
      <c r="AG34" s="69"/>
      <c r="AH34" s="69"/>
      <c r="AI34" s="47"/>
      <c r="AJ34" s="69" t="s">
        <v>241</v>
      </c>
      <c r="AK34" s="69"/>
      <c r="AL34" s="69"/>
      <c r="AM34" s="69"/>
      <c r="AN34" s="69"/>
      <c r="AO34" s="69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1660.0373999999999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2217.5554000000002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22766.745999999999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8856.5640000000003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398.78840000000002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350.00099999999998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7"/>
    </row>
    <row r="44" spans="1:68">
      <c r="A44" s="69" t="s">
        <v>243</v>
      </c>
      <c r="B44" s="69"/>
      <c r="C44" s="69"/>
      <c r="D44" s="69"/>
      <c r="E44" s="69"/>
      <c r="F44" s="69"/>
      <c r="G44" s="47"/>
      <c r="H44" s="69" t="s">
        <v>244</v>
      </c>
      <c r="I44" s="69"/>
      <c r="J44" s="69"/>
      <c r="K44" s="69"/>
      <c r="L44" s="69"/>
      <c r="M44" s="69"/>
      <c r="N44" s="47"/>
      <c r="O44" s="69" t="s">
        <v>245</v>
      </c>
      <c r="P44" s="69"/>
      <c r="Q44" s="69"/>
      <c r="R44" s="69"/>
      <c r="S44" s="69"/>
      <c r="T44" s="69"/>
      <c r="U44" s="47"/>
      <c r="V44" s="69" t="s">
        <v>246</v>
      </c>
      <c r="W44" s="69"/>
      <c r="X44" s="69"/>
      <c r="Y44" s="69"/>
      <c r="Z44" s="69"/>
      <c r="AA44" s="69"/>
      <c r="AB44" s="47"/>
      <c r="AC44" s="69" t="s">
        <v>247</v>
      </c>
      <c r="AD44" s="69"/>
      <c r="AE44" s="69"/>
      <c r="AF44" s="69"/>
      <c r="AG44" s="69"/>
      <c r="AH44" s="69"/>
      <c r="AI44" s="47"/>
      <c r="AJ44" s="69" t="s">
        <v>248</v>
      </c>
      <c r="AK44" s="69"/>
      <c r="AL44" s="69"/>
      <c r="AM44" s="69"/>
      <c r="AN44" s="69"/>
      <c r="AO44" s="69"/>
      <c r="AP44" s="47"/>
      <c r="AQ44" s="69" t="s">
        <v>249</v>
      </c>
      <c r="AR44" s="69"/>
      <c r="AS44" s="69"/>
      <c r="AT44" s="69"/>
      <c r="AU44" s="69"/>
      <c r="AV44" s="69"/>
      <c r="AW44" s="47"/>
      <c r="AX44" s="69" t="s">
        <v>250</v>
      </c>
      <c r="AY44" s="69"/>
      <c r="AZ44" s="69"/>
      <c r="BA44" s="69"/>
      <c r="BB44" s="69"/>
      <c r="BC44" s="69"/>
      <c r="BD44" s="47"/>
      <c r="BE44" s="69" t="s">
        <v>251</v>
      </c>
      <c r="BF44" s="69"/>
      <c r="BG44" s="69"/>
      <c r="BH44" s="69"/>
      <c r="BI44" s="69"/>
      <c r="BJ44" s="69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47.492283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20.774280000000001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1879.8187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7.8586059999999999E-2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7.4663085999999996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208.76712000000001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115.592735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5" sqref="L55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>
      <c r="A3" s="70" t="s">
        <v>283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>
      <c r="A4" s="69" t="s">
        <v>284</v>
      </c>
      <c r="B4" s="69"/>
      <c r="C4" s="69"/>
      <c r="E4" s="71" t="s">
        <v>285</v>
      </c>
      <c r="F4" s="72"/>
      <c r="G4" s="72"/>
      <c r="H4" s="73"/>
      <c r="J4" s="71" t="s">
        <v>286</v>
      </c>
      <c r="K4" s="72"/>
      <c r="L4" s="73"/>
      <c r="N4" s="69" t="s">
        <v>287</v>
      </c>
      <c r="O4" s="69"/>
      <c r="P4" s="69"/>
      <c r="Q4" s="69"/>
      <c r="R4" s="69"/>
      <c r="S4" s="69"/>
      <c r="U4" s="69" t="s">
        <v>288</v>
      </c>
      <c r="V4" s="69"/>
      <c r="W4" s="69"/>
      <c r="X4" s="69"/>
      <c r="Y4" s="69"/>
      <c r="Z4" s="69"/>
    </row>
    <row r="5" spans="1:27">
      <c r="A5" s="67"/>
      <c r="B5" s="67" t="s">
        <v>289</v>
      </c>
      <c r="C5" s="67" t="s">
        <v>290</v>
      </c>
      <c r="E5" s="67"/>
      <c r="F5" s="67" t="s">
        <v>291</v>
      </c>
      <c r="G5" s="67" t="s">
        <v>292</v>
      </c>
      <c r="H5" s="67" t="s">
        <v>287</v>
      </c>
      <c r="J5" s="67"/>
      <c r="K5" s="67" t="s">
        <v>293</v>
      </c>
      <c r="L5" s="67" t="s">
        <v>294</v>
      </c>
      <c r="N5" s="67"/>
      <c r="O5" s="67" t="s">
        <v>295</v>
      </c>
      <c r="P5" s="67" t="s">
        <v>296</v>
      </c>
      <c r="Q5" s="67" t="s">
        <v>297</v>
      </c>
      <c r="R5" s="67" t="s">
        <v>298</v>
      </c>
      <c r="S5" s="67" t="s">
        <v>290</v>
      </c>
      <c r="U5" s="67"/>
      <c r="V5" s="67" t="s">
        <v>295</v>
      </c>
      <c r="W5" s="67" t="s">
        <v>296</v>
      </c>
      <c r="X5" s="67" t="s">
        <v>297</v>
      </c>
      <c r="Y5" s="67" t="s">
        <v>298</v>
      </c>
      <c r="Z5" s="67" t="s">
        <v>290</v>
      </c>
    </row>
    <row r="6" spans="1:27">
      <c r="A6" s="67" t="s">
        <v>284</v>
      </c>
      <c r="B6" s="67">
        <v>1800</v>
      </c>
      <c r="C6" s="67">
        <v>3033.5259999999998</v>
      </c>
      <c r="E6" s="67" t="s">
        <v>299</v>
      </c>
      <c r="F6" s="67">
        <v>55</v>
      </c>
      <c r="G6" s="67">
        <v>15</v>
      </c>
      <c r="H6" s="67">
        <v>7</v>
      </c>
      <c r="J6" s="67" t="s">
        <v>299</v>
      </c>
      <c r="K6" s="67">
        <v>0.1</v>
      </c>
      <c r="L6" s="67">
        <v>4</v>
      </c>
      <c r="N6" s="67" t="s">
        <v>300</v>
      </c>
      <c r="O6" s="67">
        <v>40</v>
      </c>
      <c r="P6" s="67">
        <v>50</v>
      </c>
      <c r="Q6" s="67">
        <v>0</v>
      </c>
      <c r="R6" s="67">
        <v>0</v>
      </c>
      <c r="S6" s="67">
        <v>127.59701</v>
      </c>
      <c r="U6" s="67" t="s">
        <v>301</v>
      </c>
      <c r="V6" s="67">
        <v>0</v>
      </c>
      <c r="W6" s="67">
        <v>0</v>
      </c>
      <c r="X6" s="67">
        <v>20</v>
      </c>
      <c r="Y6" s="67">
        <v>0</v>
      </c>
      <c r="Z6" s="67">
        <v>80.753500000000003</v>
      </c>
    </row>
    <row r="7" spans="1:27">
      <c r="E7" s="67" t="s">
        <v>302</v>
      </c>
      <c r="F7" s="67">
        <v>65</v>
      </c>
      <c r="G7" s="67">
        <v>30</v>
      </c>
      <c r="H7" s="67">
        <v>20</v>
      </c>
      <c r="J7" s="67" t="s">
        <v>302</v>
      </c>
      <c r="K7" s="67">
        <v>1</v>
      </c>
      <c r="L7" s="67">
        <v>10</v>
      </c>
    </row>
    <row r="8" spans="1:27">
      <c r="E8" s="67" t="s">
        <v>303</v>
      </c>
      <c r="F8" s="67">
        <v>67.221000000000004</v>
      </c>
      <c r="G8" s="67">
        <v>12.923</v>
      </c>
      <c r="H8" s="67">
        <v>19.856999999999999</v>
      </c>
      <c r="J8" s="67" t="s">
        <v>303</v>
      </c>
      <c r="K8" s="67">
        <v>14.685</v>
      </c>
      <c r="L8" s="67">
        <v>16.123000000000001</v>
      </c>
    </row>
    <row r="13" spans="1:27">
      <c r="A13" s="68" t="s">
        <v>304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>
      <c r="A14" s="69" t="s">
        <v>305</v>
      </c>
      <c r="B14" s="69"/>
      <c r="C14" s="69"/>
      <c r="D14" s="69"/>
      <c r="E14" s="69"/>
      <c r="F14" s="69"/>
      <c r="H14" s="69" t="s">
        <v>306</v>
      </c>
      <c r="I14" s="69"/>
      <c r="J14" s="69"/>
      <c r="K14" s="69"/>
      <c r="L14" s="69"/>
      <c r="M14" s="69"/>
      <c r="O14" s="69" t="s">
        <v>307</v>
      </c>
      <c r="P14" s="69"/>
      <c r="Q14" s="69"/>
      <c r="R14" s="69"/>
      <c r="S14" s="69"/>
      <c r="T14" s="69"/>
      <c r="V14" s="69" t="s">
        <v>308</v>
      </c>
      <c r="W14" s="69"/>
      <c r="X14" s="69"/>
      <c r="Y14" s="69"/>
      <c r="Z14" s="69"/>
      <c r="AA14" s="69"/>
    </row>
    <row r="15" spans="1:27">
      <c r="A15" s="67"/>
      <c r="B15" s="67" t="s">
        <v>295</v>
      </c>
      <c r="C15" s="67" t="s">
        <v>296</v>
      </c>
      <c r="D15" s="67" t="s">
        <v>297</v>
      </c>
      <c r="E15" s="67" t="s">
        <v>298</v>
      </c>
      <c r="F15" s="67" t="s">
        <v>290</v>
      </c>
      <c r="H15" s="67"/>
      <c r="I15" s="67" t="s">
        <v>295</v>
      </c>
      <c r="J15" s="67" t="s">
        <v>296</v>
      </c>
      <c r="K15" s="67" t="s">
        <v>297</v>
      </c>
      <c r="L15" s="67" t="s">
        <v>298</v>
      </c>
      <c r="M15" s="67" t="s">
        <v>290</v>
      </c>
      <c r="O15" s="67"/>
      <c r="P15" s="67" t="s">
        <v>295</v>
      </c>
      <c r="Q15" s="67" t="s">
        <v>296</v>
      </c>
      <c r="R15" s="67" t="s">
        <v>297</v>
      </c>
      <c r="S15" s="67" t="s">
        <v>298</v>
      </c>
      <c r="T15" s="67" t="s">
        <v>290</v>
      </c>
      <c r="V15" s="67"/>
      <c r="W15" s="67" t="s">
        <v>295</v>
      </c>
      <c r="X15" s="67" t="s">
        <v>296</v>
      </c>
      <c r="Y15" s="67" t="s">
        <v>297</v>
      </c>
      <c r="Z15" s="67" t="s">
        <v>298</v>
      </c>
      <c r="AA15" s="67" t="s">
        <v>290</v>
      </c>
    </row>
    <row r="16" spans="1:27">
      <c r="A16" s="67" t="s">
        <v>309</v>
      </c>
      <c r="B16" s="67">
        <v>430</v>
      </c>
      <c r="C16" s="67">
        <v>600</v>
      </c>
      <c r="D16" s="67">
        <v>0</v>
      </c>
      <c r="E16" s="67">
        <v>3000</v>
      </c>
      <c r="F16" s="67">
        <v>2137.9506999999999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50.451210000000003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6.8337406999999999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1222.3658</v>
      </c>
    </row>
    <row r="23" spans="1:62">
      <c r="A23" s="68" t="s">
        <v>310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9" t="s">
        <v>311</v>
      </c>
      <c r="B24" s="69"/>
      <c r="C24" s="69"/>
      <c r="D24" s="69"/>
      <c r="E24" s="69"/>
      <c r="F24" s="69"/>
      <c r="H24" s="69" t="s">
        <v>312</v>
      </c>
      <c r="I24" s="69"/>
      <c r="J24" s="69"/>
      <c r="K24" s="69"/>
      <c r="L24" s="69"/>
      <c r="M24" s="69"/>
      <c r="O24" s="69" t="s">
        <v>313</v>
      </c>
      <c r="P24" s="69"/>
      <c r="Q24" s="69"/>
      <c r="R24" s="69"/>
      <c r="S24" s="69"/>
      <c r="T24" s="69"/>
      <c r="V24" s="69" t="s">
        <v>314</v>
      </c>
      <c r="W24" s="69"/>
      <c r="X24" s="69"/>
      <c r="Y24" s="69"/>
      <c r="Z24" s="69"/>
      <c r="AA24" s="69"/>
      <c r="AC24" s="69" t="s">
        <v>315</v>
      </c>
      <c r="AD24" s="69"/>
      <c r="AE24" s="69"/>
      <c r="AF24" s="69"/>
      <c r="AG24" s="69"/>
      <c r="AH24" s="69"/>
      <c r="AJ24" s="69" t="s">
        <v>316</v>
      </c>
      <c r="AK24" s="69"/>
      <c r="AL24" s="69"/>
      <c r="AM24" s="69"/>
      <c r="AN24" s="69"/>
      <c r="AO24" s="69"/>
      <c r="AQ24" s="69" t="s">
        <v>317</v>
      </c>
      <c r="AR24" s="69"/>
      <c r="AS24" s="69"/>
      <c r="AT24" s="69"/>
      <c r="AU24" s="69"/>
      <c r="AV24" s="69"/>
      <c r="AX24" s="69" t="s">
        <v>318</v>
      </c>
      <c r="AY24" s="69"/>
      <c r="AZ24" s="69"/>
      <c r="BA24" s="69"/>
      <c r="BB24" s="69"/>
      <c r="BC24" s="69"/>
      <c r="BE24" s="69" t="s">
        <v>319</v>
      </c>
      <c r="BF24" s="69"/>
      <c r="BG24" s="69"/>
      <c r="BH24" s="69"/>
      <c r="BI24" s="69"/>
      <c r="BJ24" s="69"/>
    </row>
    <row r="25" spans="1:62">
      <c r="A25" s="67"/>
      <c r="B25" s="67" t="s">
        <v>295</v>
      </c>
      <c r="C25" s="67" t="s">
        <v>296</v>
      </c>
      <c r="D25" s="67" t="s">
        <v>297</v>
      </c>
      <c r="E25" s="67" t="s">
        <v>298</v>
      </c>
      <c r="F25" s="67" t="s">
        <v>290</v>
      </c>
      <c r="H25" s="67"/>
      <c r="I25" s="67" t="s">
        <v>295</v>
      </c>
      <c r="J25" s="67" t="s">
        <v>296</v>
      </c>
      <c r="K25" s="67" t="s">
        <v>297</v>
      </c>
      <c r="L25" s="67" t="s">
        <v>298</v>
      </c>
      <c r="M25" s="67" t="s">
        <v>290</v>
      </c>
      <c r="O25" s="67"/>
      <c r="P25" s="67" t="s">
        <v>295</v>
      </c>
      <c r="Q25" s="67" t="s">
        <v>296</v>
      </c>
      <c r="R25" s="67" t="s">
        <v>297</v>
      </c>
      <c r="S25" s="67" t="s">
        <v>298</v>
      </c>
      <c r="T25" s="67" t="s">
        <v>290</v>
      </c>
      <c r="V25" s="67"/>
      <c r="W25" s="67" t="s">
        <v>295</v>
      </c>
      <c r="X25" s="67" t="s">
        <v>296</v>
      </c>
      <c r="Y25" s="67" t="s">
        <v>297</v>
      </c>
      <c r="Z25" s="67" t="s">
        <v>298</v>
      </c>
      <c r="AA25" s="67" t="s">
        <v>290</v>
      </c>
      <c r="AC25" s="67"/>
      <c r="AD25" s="67" t="s">
        <v>295</v>
      </c>
      <c r="AE25" s="67" t="s">
        <v>296</v>
      </c>
      <c r="AF25" s="67" t="s">
        <v>297</v>
      </c>
      <c r="AG25" s="67" t="s">
        <v>298</v>
      </c>
      <c r="AH25" s="67" t="s">
        <v>290</v>
      </c>
      <c r="AJ25" s="67"/>
      <c r="AK25" s="67" t="s">
        <v>295</v>
      </c>
      <c r="AL25" s="67" t="s">
        <v>296</v>
      </c>
      <c r="AM25" s="67" t="s">
        <v>297</v>
      </c>
      <c r="AN25" s="67" t="s">
        <v>298</v>
      </c>
      <c r="AO25" s="67" t="s">
        <v>290</v>
      </c>
      <c r="AQ25" s="67"/>
      <c r="AR25" s="67" t="s">
        <v>295</v>
      </c>
      <c r="AS25" s="67" t="s">
        <v>296</v>
      </c>
      <c r="AT25" s="67" t="s">
        <v>297</v>
      </c>
      <c r="AU25" s="67" t="s">
        <v>298</v>
      </c>
      <c r="AV25" s="67" t="s">
        <v>290</v>
      </c>
      <c r="AX25" s="67"/>
      <c r="AY25" s="67" t="s">
        <v>295</v>
      </c>
      <c r="AZ25" s="67" t="s">
        <v>296</v>
      </c>
      <c r="BA25" s="67" t="s">
        <v>297</v>
      </c>
      <c r="BB25" s="67" t="s">
        <v>298</v>
      </c>
      <c r="BC25" s="67" t="s">
        <v>290</v>
      </c>
      <c r="BE25" s="67"/>
      <c r="BF25" s="67" t="s">
        <v>295</v>
      </c>
      <c r="BG25" s="67" t="s">
        <v>296</v>
      </c>
      <c r="BH25" s="67" t="s">
        <v>297</v>
      </c>
      <c r="BI25" s="67" t="s">
        <v>298</v>
      </c>
      <c r="BJ25" s="67" t="s">
        <v>290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480.17795000000001</v>
      </c>
      <c r="H26" s="67" t="s">
        <v>9</v>
      </c>
      <c r="I26" s="67">
        <v>0.9</v>
      </c>
      <c r="J26" s="67">
        <v>1.1000000000000001</v>
      </c>
      <c r="K26" s="67">
        <v>0</v>
      </c>
      <c r="L26" s="67">
        <v>0</v>
      </c>
      <c r="M26" s="67">
        <v>4.3034945000000002</v>
      </c>
      <c r="O26" s="67" t="s">
        <v>10</v>
      </c>
      <c r="P26" s="67">
        <v>1</v>
      </c>
      <c r="Q26" s="67">
        <v>1.2</v>
      </c>
      <c r="R26" s="67">
        <v>0</v>
      </c>
      <c r="S26" s="67">
        <v>0</v>
      </c>
      <c r="T26" s="67">
        <v>3.8145875999999999</v>
      </c>
      <c r="V26" s="67" t="s">
        <v>11</v>
      </c>
      <c r="W26" s="67">
        <v>11</v>
      </c>
      <c r="X26" s="67">
        <v>14</v>
      </c>
      <c r="Y26" s="67">
        <v>0</v>
      </c>
      <c r="Z26" s="67">
        <v>35</v>
      </c>
      <c r="AA26" s="67">
        <v>36.355773999999997</v>
      </c>
      <c r="AC26" s="67" t="s">
        <v>12</v>
      </c>
      <c r="AD26" s="67">
        <v>1.2</v>
      </c>
      <c r="AE26" s="67">
        <v>1.4</v>
      </c>
      <c r="AF26" s="67">
        <v>0</v>
      </c>
      <c r="AG26" s="67">
        <v>100</v>
      </c>
      <c r="AH26" s="67">
        <v>3.9888313000000002</v>
      </c>
      <c r="AJ26" s="67" t="s">
        <v>320</v>
      </c>
      <c r="AK26" s="67">
        <v>320</v>
      </c>
      <c r="AL26" s="67">
        <v>400</v>
      </c>
      <c r="AM26" s="67">
        <v>0</v>
      </c>
      <c r="AN26" s="67">
        <v>1000</v>
      </c>
      <c r="AO26" s="67">
        <v>1852.2240999999999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17.279917000000001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4.9686903999999998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5.2596090000000002</v>
      </c>
    </row>
    <row r="33" spans="1:68">
      <c r="A33" s="68" t="s">
        <v>321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69" t="s">
        <v>322</v>
      </c>
      <c r="B34" s="69"/>
      <c r="C34" s="69"/>
      <c r="D34" s="69"/>
      <c r="E34" s="69"/>
      <c r="F34" s="69"/>
      <c r="H34" s="69" t="s">
        <v>323</v>
      </c>
      <c r="I34" s="69"/>
      <c r="J34" s="69"/>
      <c r="K34" s="69"/>
      <c r="L34" s="69"/>
      <c r="M34" s="69"/>
      <c r="O34" s="69" t="s">
        <v>324</v>
      </c>
      <c r="P34" s="69"/>
      <c r="Q34" s="69"/>
      <c r="R34" s="69"/>
      <c r="S34" s="69"/>
      <c r="T34" s="69"/>
      <c r="V34" s="69" t="s">
        <v>325</v>
      </c>
      <c r="W34" s="69"/>
      <c r="X34" s="69"/>
      <c r="Y34" s="69"/>
      <c r="Z34" s="69"/>
      <c r="AA34" s="69"/>
      <c r="AC34" s="69" t="s">
        <v>326</v>
      </c>
      <c r="AD34" s="69"/>
      <c r="AE34" s="69"/>
      <c r="AF34" s="69"/>
      <c r="AG34" s="69"/>
      <c r="AH34" s="69"/>
      <c r="AJ34" s="69" t="s">
        <v>327</v>
      </c>
      <c r="AK34" s="69"/>
      <c r="AL34" s="69"/>
      <c r="AM34" s="69"/>
      <c r="AN34" s="69"/>
      <c r="AO34" s="69"/>
    </row>
    <row r="35" spans="1:68">
      <c r="A35" s="67"/>
      <c r="B35" s="67" t="s">
        <v>295</v>
      </c>
      <c r="C35" s="67" t="s">
        <v>296</v>
      </c>
      <c r="D35" s="67" t="s">
        <v>297</v>
      </c>
      <c r="E35" s="67" t="s">
        <v>298</v>
      </c>
      <c r="F35" s="67" t="s">
        <v>290</v>
      </c>
      <c r="H35" s="67"/>
      <c r="I35" s="67" t="s">
        <v>295</v>
      </c>
      <c r="J35" s="67" t="s">
        <v>296</v>
      </c>
      <c r="K35" s="67" t="s">
        <v>297</v>
      </c>
      <c r="L35" s="67" t="s">
        <v>298</v>
      </c>
      <c r="M35" s="67" t="s">
        <v>290</v>
      </c>
      <c r="O35" s="67"/>
      <c r="P35" s="67" t="s">
        <v>295</v>
      </c>
      <c r="Q35" s="67" t="s">
        <v>296</v>
      </c>
      <c r="R35" s="67" t="s">
        <v>297</v>
      </c>
      <c r="S35" s="67" t="s">
        <v>298</v>
      </c>
      <c r="T35" s="67" t="s">
        <v>290</v>
      </c>
      <c r="V35" s="67"/>
      <c r="W35" s="67" t="s">
        <v>295</v>
      </c>
      <c r="X35" s="67" t="s">
        <v>296</v>
      </c>
      <c r="Y35" s="67" t="s">
        <v>297</v>
      </c>
      <c r="Z35" s="67" t="s">
        <v>298</v>
      </c>
      <c r="AA35" s="67" t="s">
        <v>290</v>
      </c>
      <c r="AC35" s="67"/>
      <c r="AD35" s="67" t="s">
        <v>295</v>
      </c>
      <c r="AE35" s="67" t="s">
        <v>296</v>
      </c>
      <c r="AF35" s="67" t="s">
        <v>297</v>
      </c>
      <c r="AG35" s="67" t="s">
        <v>298</v>
      </c>
      <c r="AH35" s="67" t="s">
        <v>290</v>
      </c>
      <c r="AJ35" s="67"/>
      <c r="AK35" s="67" t="s">
        <v>295</v>
      </c>
      <c r="AL35" s="67" t="s">
        <v>296</v>
      </c>
      <c r="AM35" s="67" t="s">
        <v>297</v>
      </c>
      <c r="AN35" s="67" t="s">
        <v>298</v>
      </c>
      <c r="AO35" s="67" t="s">
        <v>290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2000</v>
      </c>
      <c r="F36" s="67">
        <v>1660.0373999999999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2217.5554000000002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22766.745999999999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8856.5640000000003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398.78840000000002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350.00099999999998</v>
      </c>
    </row>
    <row r="43" spans="1:68">
      <c r="A43" s="68" t="s">
        <v>328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9" t="s">
        <v>329</v>
      </c>
      <c r="B44" s="69"/>
      <c r="C44" s="69"/>
      <c r="D44" s="69"/>
      <c r="E44" s="69"/>
      <c r="F44" s="69"/>
      <c r="H44" s="69" t="s">
        <v>330</v>
      </c>
      <c r="I44" s="69"/>
      <c r="J44" s="69"/>
      <c r="K44" s="69"/>
      <c r="L44" s="69"/>
      <c r="M44" s="69"/>
      <c r="O44" s="69" t="s">
        <v>331</v>
      </c>
      <c r="P44" s="69"/>
      <c r="Q44" s="69"/>
      <c r="R44" s="69"/>
      <c r="S44" s="69"/>
      <c r="T44" s="69"/>
      <c r="V44" s="69" t="s">
        <v>332</v>
      </c>
      <c r="W44" s="69"/>
      <c r="X44" s="69"/>
      <c r="Y44" s="69"/>
      <c r="Z44" s="69"/>
      <c r="AA44" s="69"/>
      <c r="AC44" s="69" t="s">
        <v>333</v>
      </c>
      <c r="AD44" s="69"/>
      <c r="AE44" s="69"/>
      <c r="AF44" s="69"/>
      <c r="AG44" s="69"/>
      <c r="AH44" s="69"/>
      <c r="AJ44" s="69" t="s">
        <v>334</v>
      </c>
      <c r="AK44" s="69"/>
      <c r="AL44" s="69"/>
      <c r="AM44" s="69"/>
      <c r="AN44" s="69"/>
      <c r="AO44" s="69"/>
      <c r="AQ44" s="69" t="s">
        <v>335</v>
      </c>
      <c r="AR44" s="69"/>
      <c r="AS44" s="69"/>
      <c r="AT44" s="69"/>
      <c r="AU44" s="69"/>
      <c r="AV44" s="69"/>
      <c r="AX44" s="69" t="s">
        <v>336</v>
      </c>
      <c r="AY44" s="69"/>
      <c r="AZ44" s="69"/>
      <c r="BA44" s="69"/>
      <c r="BB44" s="69"/>
      <c r="BC44" s="69"/>
      <c r="BE44" s="69" t="s">
        <v>337</v>
      </c>
      <c r="BF44" s="69"/>
      <c r="BG44" s="69"/>
      <c r="BH44" s="69"/>
      <c r="BI44" s="69"/>
      <c r="BJ44" s="69"/>
    </row>
    <row r="45" spans="1:68">
      <c r="A45" s="67"/>
      <c r="B45" s="67" t="s">
        <v>295</v>
      </c>
      <c r="C45" s="67" t="s">
        <v>296</v>
      </c>
      <c r="D45" s="67" t="s">
        <v>297</v>
      </c>
      <c r="E45" s="67" t="s">
        <v>298</v>
      </c>
      <c r="F45" s="67" t="s">
        <v>290</v>
      </c>
      <c r="H45" s="67"/>
      <c r="I45" s="67" t="s">
        <v>295</v>
      </c>
      <c r="J45" s="67" t="s">
        <v>296</v>
      </c>
      <c r="K45" s="67" t="s">
        <v>297</v>
      </c>
      <c r="L45" s="67" t="s">
        <v>298</v>
      </c>
      <c r="M45" s="67" t="s">
        <v>290</v>
      </c>
      <c r="O45" s="67"/>
      <c r="P45" s="67" t="s">
        <v>295</v>
      </c>
      <c r="Q45" s="67" t="s">
        <v>296</v>
      </c>
      <c r="R45" s="67" t="s">
        <v>297</v>
      </c>
      <c r="S45" s="67" t="s">
        <v>298</v>
      </c>
      <c r="T45" s="67" t="s">
        <v>290</v>
      </c>
      <c r="V45" s="67"/>
      <c r="W45" s="67" t="s">
        <v>295</v>
      </c>
      <c r="X45" s="67" t="s">
        <v>296</v>
      </c>
      <c r="Y45" s="67" t="s">
        <v>297</v>
      </c>
      <c r="Z45" s="67" t="s">
        <v>298</v>
      </c>
      <c r="AA45" s="67" t="s">
        <v>290</v>
      </c>
      <c r="AC45" s="67"/>
      <c r="AD45" s="67" t="s">
        <v>295</v>
      </c>
      <c r="AE45" s="67" t="s">
        <v>296</v>
      </c>
      <c r="AF45" s="67" t="s">
        <v>297</v>
      </c>
      <c r="AG45" s="67" t="s">
        <v>298</v>
      </c>
      <c r="AH45" s="67" t="s">
        <v>290</v>
      </c>
      <c r="AJ45" s="67"/>
      <c r="AK45" s="67" t="s">
        <v>295</v>
      </c>
      <c r="AL45" s="67" t="s">
        <v>296</v>
      </c>
      <c r="AM45" s="67" t="s">
        <v>297</v>
      </c>
      <c r="AN45" s="67" t="s">
        <v>298</v>
      </c>
      <c r="AO45" s="67" t="s">
        <v>290</v>
      </c>
      <c r="AQ45" s="67"/>
      <c r="AR45" s="67" t="s">
        <v>295</v>
      </c>
      <c r="AS45" s="67" t="s">
        <v>296</v>
      </c>
      <c r="AT45" s="67" t="s">
        <v>297</v>
      </c>
      <c r="AU45" s="67" t="s">
        <v>298</v>
      </c>
      <c r="AV45" s="67" t="s">
        <v>290</v>
      </c>
      <c r="AX45" s="67"/>
      <c r="AY45" s="67" t="s">
        <v>295</v>
      </c>
      <c r="AZ45" s="67" t="s">
        <v>296</v>
      </c>
      <c r="BA45" s="67" t="s">
        <v>297</v>
      </c>
      <c r="BB45" s="67" t="s">
        <v>298</v>
      </c>
      <c r="BC45" s="67" t="s">
        <v>290</v>
      </c>
      <c r="BE45" s="67"/>
      <c r="BF45" s="67" t="s">
        <v>295</v>
      </c>
      <c r="BG45" s="67" t="s">
        <v>296</v>
      </c>
      <c r="BH45" s="67" t="s">
        <v>297</v>
      </c>
      <c r="BI45" s="67" t="s">
        <v>298</v>
      </c>
      <c r="BJ45" s="67" t="s">
        <v>290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47.492283</v>
      </c>
      <c r="H46" s="67" t="s">
        <v>24</v>
      </c>
      <c r="I46" s="67">
        <v>6</v>
      </c>
      <c r="J46" s="67">
        <v>7</v>
      </c>
      <c r="K46" s="67">
        <v>0</v>
      </c>
      <c r="L46" s="67">
        <v>35</v>
      </c>
      <c r="M46" s="67">
        <v>20.774280000000001</v>
      </c>
      <c r="O46" s="67" t="s">
        <v>338</v>
      </c>
      <c r="P46" s="67">
        <v>600</v>
      </c>
      <c r="Q46" s="67">
        <v>800</v>
      </c>
      <c r="R46" s="67">
        <v>0</v>
      </c>
      <c r="S46" s="67">
        <v>10000</v>
      </c>
      <c r="T46" s="67">
        <v>1879.8187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7.8586059999999999E-2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7.4663085999999996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208.76712000000001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115.592735</v>
      </c>
      <c r="AX46" s="67" t="s">
        <v>339</v>
      </c>
      <c r="AY46" s="67"/>
      <c r="AZ46" s="67"/>
      <c r="BA46" s="67"/>
      <c r="BB46" s="67"/>
      <c r="BC46" s="67"/>
      <c r="BE46" s="67" t="s">
        <v>340</v>
      </c>
      <c r="BF46" s="67"/>
      <c r="BG46" s="67"/>
      <c r="BH46" s="67"/>
      <c r="BI46" s="67"/>
      <c r="BJ46" s="67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276</v>
      </c>
      <c r="B2" s="66" t="s">
        <v>277</v>
      </c>
      <c r="C2" s="66" t="s">
        <v>278</v>
      </c>
      <c r="D2" s="66">
        <v>53</v>
      </c>
      <c r="E2" s="66">
        <v>3033.5259999999998</v>
      </c>
      <c r="F2" s="66">
        <v>431.95443999999998</v>
      </c>
      <c r="G2" s="66">
        <v>83.041669999999996</v>
      </c>
      <c r="H2" s="66">
        <v>48.635489999999997</v>
      </c>
      <c r="I2" s="66">
        <v>34.406179999999999</v>
      </c>
      <c r="J2" s="66">
        <v>127.59701</v>
      </c>
      <c r="K2" s="66">
        <v>70.255679999999998</v>
      </c>
      <c r="L2" s="66">
        <v>57.341327999999997</v>
      </c>
      <c r="M2" s="66">
        <v>80.753500000000003</v>
      </c>
      <c r="N2" s="66">
        <v>5.6327100000000003</v>
      </c>
      <c r="O2" s="66">
        <v>46.224074999999999</v>
      </c>
      <c r="P2" s="66">
        <v>2816.2087000000001</v>
      </c>
      <c r="Q2" s="66">
        <v>88.998824999999997</v>
      </c>
      <c r="R2" s="66">
        <v>2137.9506999999999</v>
      </c>
      <c r="S2" s="66">
        <v>205.76017999999999</v>
      </c>
      <c r="T2" s="66">
        <v>23186.285</v>
      </c>
      <c r="U2" s="66">
        <v>6.8337406999999999</v>
      </c>
      <c r="V2" s="66">
        <v>50.451210000000003</v>
      </c>
      <c r="W2" s="66">
        <v>1222.3658</v>
      </c>
      <c r="X2" s="66">
        <v>480.17795000000001</v>
      </c>
      <c r="Y2" s="66">
        <v>4.3034945000000002</v>
      </c>
      <c r="Z2" s="66">
        <v>3.8145875999999999</v>
      </c>
      <c r="AA2" s="66">
        <v>36.355773999999997</v>
      </c>
      <c r="AB2" s="66">
        <v>3.9888313000000002</v>
      </c>
      <c r="AC2" s="66">
        <v>1852.2240999999999</v>
      </c>
      <c r="AD2" s="66">
        <v>17.279917000000001</v>
      </c>
      <c r="AE2" s="66">
        <v>4.9686903999999998</v>
      </c>
      <c r="AF2" s="66">
        <v>5.2596090000000002</v>
      </c>
      <c r="AG2" s="66">
        <v>1660.0373999999999</v>
      </c>
      <c r="AH2" s="66">
        <v>1117.8793000000001</v>
      </c>
      <c r="AI2" s="66">
        <v>542.15800000000002</v>
      </c>
      <c r="AJ2" s="66">
        <v>2217.5554000000002</v>
      </c>
      <c r="AK2" s="66">
        <v>22766.745999999999</v>
      </c>
      <c r="AL2" s="66">
        <v>398.78840000000002</v>
      </c>
      <c r="AM2" s="66">
        <v>8856.5640000000003</v>
      </c>
      <c r="AN2" s="66">
        <v>350.00099999999998</v>
      </c>
      <c r="AO2" s="66">
        <v>47.492283</v>
      </c>
      <c r="AP2" s="66">
        <v>39.490803</v>
      </c>
      <c r="AQ2" s="66">
        <v>8.0014800000000008</v>
      </c>
      <c r="AR2" s="66">
        <v>20.774280000000001</v>
      </c>
      <c r="AS2" s="66">
        <v>1879.8187</v>
      </c>
      <c r="AT2" s="66">
        <v>7.8586059999999999E-2</v>
      </c>
      <c r="AU2" s="66">
        <v>7.4663085999999996</v>
      </c>
      <c r="AV2" s="66">
        <v>208.76712000000001</v>
      </c>
      <c r="AW2" s="66">
        <v>115.592735</v>
      </c>
      <c r="AX2" s="66">
        <v>1.1941651</v>
      </c>
      <c r="AY2" s="66">
        <v>2.1193905000000002</v>
      </c>
      <c r="AZ2" s="66">
        <v>574.85829999999999</v>
      </c>
      <c r="BA2" s="66">
        <v>66.597809999999996</v>
      </c>
      <c r="BB2" s="66">
        <v>18.033577000000001</v>
      </c>
      <c r="BC2" s="66">
        <v>23.815951999999999</v>
      </c>
      <c r="BD2" s="66">
        <v>24.698248</v>
      </c>
      <c r="BE2" s="66">
        <v>1.9367177</v>
      </c>
      <c r="BF2" s="66">
        <v>7.6400933000000002</v>
      </c>
      <c r="BG2" s="66">
        <v>2.7754896000000001E-3</v>
      </c>
      <c r="BH2" s="66">
        <v>2.3868354000000001E-2</v>
      </c>
      <c r="BI2" s="66">
        <v>1.8256616E-2</v>
      </c>
      <c r="BJ2" s="66">
        <v>8.7910329999999995E-2</v>
      </c>
      <c r="BK2" s="66">
        <v>2.1349920000000001E-4</v>
      </c>
      <c r="BL2" s="66">
        <v>0.91609865000000001</v>
      </c>
      <c r="BM2" s="66">
        <v>11.129009999999999</v>
      </c>
      <c r="BN2" s="66">
        <v>3.68405</v>
      </c>
      <c r="BO2" s="66">
        <v>174.92009999999999</v>
      </c>
      <c r="BP2" s="66">
        <v>33.530884</v>
      </c>
      <c r="BQ2" s="66">
        <v>58.63035</v>
      </c>
      <c r="BR2" s="66">
        <v>195.2884</v>
      </c>
      <c r="BS2" s="66">
        <v>52.012300000000003</v>
      </c>
      <c r="BT2" s="66">
        <v>43.47775</v>
      </c>
      <c r="BU2" s="66">
        <v>0.57786375000000001</v>
      </c>
      <c r="BV2" s="66">
        <v>7.3305640000000005E-2</v>
      </c>
      <c r="BW2" s="66">
        <v>2.8144634000000002</v>
      </c>
      <c r="BX2" s="66">
        <v>3.5874335999999998</v>
      </c>
      <c r="BY2" s="66">
        <v>0.21540767</v>
      </c>
      <c r="BZ2" s="66">
        <v>1.6324843999999999E-3</v>
      </c>
      <c r="CA2" s="66">
        <v>1.5295725</v>
      </c>
      <c r="CB2" s="66">
        <v>3.4704573000000002E-2</v>
      </c>
      <c r="CC2" s="66">
        <v>0.58388704000000002</v>
      </c>
      <c r="CD2" s="66">
        <v>2.8307156999999998</v>
      </c>
      <c r="CE2" s="66">
        <v>0.10367641</v>
      </c>
      <c r="CF2" s="66">
        <v>0.73544149999999997</v>
      </c>
      <c r="CG2" s="66">
        <v>4.9500000000000003E-7</v>
      </c>
      <c r="CH2" s="66">
        <v>0.12800552000000001</v>
      </c>
      <c r="CI2" s="66">
        <v>1.2668675E-3</v>
      </c>
      <c r="CJ2" s="66">
        <v>5.7822222999999999</v>
      </c>
      <c r="CK2" s="66">
        <v>1.7868789E-2</v>
      </c>
      <c r="CL2" s="66">
        <v>4.4356369999999998</v>
      </c>
      <c r="CM2" s="66">
        <v>10.336800999999999</v>
      </c>
      <c r="CN2" s="66">
        <v>3219.2966000000001</v>
      </c>
      <c r="CO2" s="66">
        <v>5644.933</v>
      </c>
      <c r="CP2" s="66">
        <v>4205.335</v>
      </c>
      <c r="CQ2" s="66">
        <v>1417.5436999999999</v>
      </c>
      <c r="CR2" s="66">
        <v>774.9049</v>
      </c>
      <c r="CS2" s="66">
        <v>328.4973</v>
      </c>
      <c r="CT2" s="66">
        <v>3272.6190999999999</v>
      </c>
      <c r="CU2" s="66">
        <v>2186.8877000000002</v>
      </c>
      <c r="CV2" s="66">
        <v>1007.25995</v>
      </c>
      <c r="CW2" s="66">
        <v>2736.4097000000002</v>
      </c>
      <c r="CX2" s="66">
        <v>775.54150000000004</v>
      </c>
      <c r="CY2" s="66">
        <v>3964.5783999999999</v>
      </c>
      <c r="CZ2" s="66">
        <v>2668.2226999999998</v>
      </c>
      <c r="DA2" s="66">
        <v>5150.9184999999998</v>
      </c>
      <c r="DB2" s="66">
        <v>4665.0254000000004</v>
      </c>
      <c r="DC2" s="66">
        <v>7650.7206999999999</v>
      </c>
      <c r="DD2" s="66">
        <v>12341.05</v>
      </c>
      <c r="DE2" s="66">
        <v>3082.2831999999999</v>
      </c>
      <c r="DF2" s="66">
        <v>4655.2313999999997</v>
      </c>
      <c r="DG2" s="66">
        <v>2825.6797000000001</v>
      </c>
      <c r="DH2" s="66">
        <v>216.13387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66.597809999999996</v>
      </c>
      <c r="B6">
        <f>BB2</f>
        <v>18.033577000000001</v>
      </c>
      <c r="C6">
        <f>BC2</f>
        <v>23.815951999999999</v>
      </c>
      <c r="D6">
        <f>BD2</f>
        <v>24.698248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24035</v>
      </c>
      <c r="C2" s="57">
        <f ca="1">YEAR(TODAY())-YEAR(B2)+IF(TODAY()&gt;=DATE(YEAR(TODAY()),MONTH(B2),DAY(B2)),0,-1)</f>
        <v>54</v>
      </c>
      <c r="E2" s="53">
        <v>152.6</v>
      </c>
      <c r="F2" s="54" t="s">
        <v>40</v>
      </c>
      <c r="G2" s="53">
        <v>72</v>
      </c>
      <c r="H2" s="52" t="s">
        <v>42</v>
      </c>
      <c r="I2" s="74">
        <f>ROUND(G3/E3^2,1)</f>
        <v>30.9</v>
      </c>
    </row>
    <row r="3" spans="1:9">
      <c r="E3" s="52">
        <f>E2/100</f>
        <v>1.526</v>
      </c>
      <c r="F3" s="52" t="s">
        <v>41</v>
      </c>
      <c r="G3" s="52">
        <f>G2</f>
        <v>72</v>
      </c>
      <c r="H3" s="52" t="s">
        <v>42</v>
      </c>
      <c r="I3" s="74"/>
    </row>
    <row r="4" spans="1:9">
      <c r="A4" t="s">
        <v>274</v>
      </c>
    </row>
    <row r="5" spans="1:9">
      <c r="B5" s="61">
        <v>43678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K23" sqref="K23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홍유경, ID : NCCNO10)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05일 09:51:56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I17" sqref="I17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81" t="s">
        <v>197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</row>
    <row r="3" spans="1:19" ht="18" customHeight="1">
      <c r="A3" s="6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</row>
    <row r="4" spans="1:19" ht="18" customHeight="1" thickBot="1">
      <c r="A4" s="6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</row>
    <row r="5" spans="1:19" ht="18" customHeight="1">
      <c r="A5" s="6"/>
      <c r="B5" s="83" t="s">
        <v>30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</row>
    <row r="6" spans="1:19" ht="18" customHeight="1"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</row>
    <row r="7" spans="1:19" ht="18" customHeight="1"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91" t="s">
        <v>31</v>
      </c>
      <c r="D10" s="91"/>
      <c r="E10" s="92"/>
      <c r="F10" s="95">
        <f>'개인정보 및 신체계측 입력'!B5</f>
        <v>43678</v>
      </c>
      <c r="G10" s="96"/>
      <c r="H10" s="96"/>
      <c r="I10" s="96"/>
      <c r="K10" s="128" t="s">
        <v>34</v>
      </c>
      <c r="L10" s="129"/>
      <c r="M10" s="128" t="s">
        <v>35</v>
      </c>
      <c r="N10" s="129"/>
      <c r="O10" s="128" t="s">
        <v>36</v>
      </c>
      <c r="P10" s="128"/>
      <c r="Q10" s="128"/>
      <c r="R10" s="128"/>
      <c r="S10" s="128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30"/>
      <c r="L11" s="131"/>
      <c r="M11" s="130"/>
      <c r="N11" s="131"/>
      <c r="O11" s="130"/>
      <c r="P11" s="130"/>
      <c r="Q11" s="130"/>
      <c r="R11" s="130"/>
      <c r="S11" s="130"/>
    </row>
    <row r="12" spans="1:19" ht="18" customHeight="1">
      <c r="C12" s="91" t="s">
        <v>33</v>
      </c>
      <c r="D12" s="91"/>
      <c r="E12" s="92"/>
      <c r="F12" s="100">
        <f ca="1">'개인정보 및 신체계측 입력'!C2</f>
        <v>54</v>
      </c>
      <c r="G12" s="100"/>
      <c r="H12" s="100"/>
      <c r="I12" s="100"/>
      <c r="K12" s="142">
        <f>'개인정보 및 신체계측 입력'!E2</f>
        <v>152.6</v>
      </c>
      <c r="L12" s="143"/>
      <c r="M12" s="136">
        <f>'개인정보 및 신체계측 입력'!G2</f>
        <v>72</v>
      </c>
      <c r="N12" s="137"/>
      <c r="O12" s="132" t="s">
        <v>272</v>
      </c>
      <c r="P12" s="129"/>
      <c r="Q12" s="96">
        <f>'개인정보 및 신체계측 입력'!I2</f>
        <v>30.9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44"/>
      <c r="L13" s="145"/>
      <c r="M13" s="138"/>
      <c r="N13" s="139"/>
      <c r="O13" s="133"/>
      <c r="P13" s="134"/>
      <c r="Q13" s="97"/>
      <c r="R13" s="97"/>
      <c r="S13" s="97"/>
    </row>
    <row r="14" spans="1:19" ht="18" customHeight="1">
      <c r="C14" s="93" t="s">
        <v>32</v>
      </c>
      <c r="D14" s="93"/>
      <c r="E14" s="94"/>
      <c r="F14" s="97" t="str">
        <f>MID('DRIs DATA'!B1,28,3)</f>
        <v>홍유경</v>
      </c>
      <c r="G14" s="97"/>
      <c r="H14" s="97"/>
      <c r="I14" s="97"/>
      <c r="K14" s="144"/>
      <c r="L14" s="145"/>
      <c r="M14" s="138"/>
      <c r="N14" s="139"/>
      <c r="O14" s="133"/>
      <c r="P14" s="134"/>
      <c r="Q14" s="97"/>
      <c r="R14" s="97"/>
      <c r="S14" s="97"/>
    </row>
    <row r="15" spans="1:19" ht="18" customHeight="1" thickBot="1">
      <c r="C15" s="98"/>
      <c r="D15" s="98"/>
      <c r="E15" s="99"/>
      <c r="F15" s="102"/>
      <c r="G15" s="102"/>
      <c r="H15" s="102"/>
      <c r="I15" s="102"/>
      <c r="K15" s="146"/>
      <c r="L15" s="147"/>
      <c r="M15" s="140"/>
      <c r="N15" s="141"/>
      <c r="O15" s="135"/>
      <c r="P15" s="131"/>
      <c r="Q15" s="102"/>
      <c r="R15" s="102"/>
      <c r="S15" s="10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11" t="s">
        <v>43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3"/>
    </row>
    <row r="20" spans="2:20" ht="18" customHeight="1" thickBot="1">
      <c r="B20" s="114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86" t="s">
        <v>44</v>
      </c>
      <c r="E36" s="86"/>
      <c r="F36" s="86"/>
      <c r="G36" s="86"/>
      <c r="H36" s="86"/>
      <c r="I36" s="35">
        <f>'DRIs DATA'!F8</f>
        <v>67.221000000000004</v>
      </c>
      <c r="J36" s="89" t="s">
        <v>45</v>
      </c>
      <c r="K36" s="89"/>
      <c r="L36" s="89"/>
      <c r="M36" s="89"/>
      <c r="N36" s="36"/>
      <c r="O36" s="105" t="s">
        <v>46</v>
      </c>
      <c r="P36" s="105"/>
      <c r="Q36" s="105"/>
      <c r="R36" s="105"/>
      <c r="S36" s="105"/>
      <c r="T36" s="6"/>
    </row>
    <row r="37" spans="2:20" ht="18" customHeight="1">
      <c r="B37" s="12"/>
      <c r="C37" s="103" t="s">
        <v>183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6"/>
    </row>
    <row r="38" spans="2:20" ht="18" customHeight="1">
      <c r="B38" s="1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6"/>
    </row>
    <row r="39" spans="2:20" ht="18" customHeight="1" thickBot="1">
      <c r="B39" s="12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86" t="s">
        <v>44</v>
      </c>
      <c r="E41" s="86"/>
      <c r="F41" s="86"/>
      <c r="G41" s="86"/>
      <c r="H41" s="86"/>
      <c r="I41" s="35">
        <f>'DRIs DATA'!G8</f>
        <v>12.923</v>
      </c>
      <c r="J41" s="89" t="s">
        <v>45</v>
      </c>
      <c r="K41" s="89"/>
      <c r="L41" s="89"/>
      <c r="M41" s="89"/>
      <c r="N41" s="36"/>
      <c r="O41" s="90" t="s">
        <v>50</v>
      </c>
      <c r="P41" s="90"/>
      <c r="Q41" s="90"/>
      <c r="R41" s="90"/>
      <c r="S41" s="90"/>
      <c r="T41" s="6"/>
    </row>
    <row r="42" spans="2:20" ht="18" customHeight="1">
      <c r="B42" s="6"/>
      <c r="C42" s="117" t="s">
        <v>185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6"/>
    </row>
    <row r="43" spans="2:20" ht="18" customHeight="1">
      <c r="B43" s="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06" t="s">
        <v>44</v>
      </c>
      <c r="E46" s="106"/>
      <c r="F46" s="106"/>
      <c r="G46" s="106"/>
      <c r="H46" s="106"/>
      <c r="I46" s="35">
        <f>'DRIs DATA'!H8</f>
        <v>19.856999999999999</v>
      </c>
      <c r="J46" s="89" t="s">
        <v>45</v>
      </c>
      <c r="K46" s="89"/>
      <c r="L46" s="89"/>
      <c r="M46" s="89"/>
      <c r="N46" s="36"/>
      <c r="O46" s="90" t="s">
        <v>49</v>
      </c>
      <c r="P46" s="90"/>
      <c r="Q46" s="90"/>
      <c r="R46" s="90"/>
      <c r="S46" s="90"/>
      <c r="T46" s="6"/>
    </row>
    <row r="47" spans="2:20" ht="18" customHeight="1">
      <c r="B47" s="6"/>
      <c r="C47" s="117" t="s">
        <v>184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11" t="s">
        <v>192</v>
      </c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3"/>
    </row>
    <row r="54" spans="1:20" ht="18" customHeight="1" thickBot="1">
      <c r="B54" s="114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165</v>
      </c>
      <c r="D69" s="85"/>
      <c r="E69" s="85"/>
      <c r="F69" s="85"/>
      <c r="G69" s="85"/>
      <c r="H69" s="86" t="s">
        <v>171</v>
      </c>
      <c r="I69" s="86"/>
      <c r="J69" s="86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8" t="s">
        <v>55</v>
      </c>
      <c r="R69" s="36"/>
      <c r="S69" s="36"/>
      <c r="T69" s="6"/>
    </row>
    <row r="70" spans="2:21" ht="18" customHeight="1" thickBot="1">
      <c r="B70" s="6"/>
      <c r="C70" s="88" t="s">
        <v>166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52</v>
      </c>
      <c r="D72" s="85"/>
      <c r="E72" s="85"/>
      <c r="F72" s="85"/>
      <c r="G72" s="85"/>
      <c r="H72" s="39"/>
      <c r="I72" s="86" t="s">
        <v>53</v>
      </c>
      <c r="J72" s="86"/>
      <c r="K72" s="37">
        <f>ROUND('DRIs DATA'!L8,1)</f>
        <v>16.100000000000001</v>
      </c>
      <c r="L72" s="37" t="s">
        <v>54</v>
      </c>
      <c r="M72" s="37">
        <f>ROUND('DRIs DATA'!K8,1)</f>
        <v>14.7</v>
      </c>
      <c r="N72" s="89" t="s">
        <v>55</v>
      </c>
      <c r="O72" s="89"/>
      <c r="P72" s="89"/>
      <c r="Q72" s="89"/>
      <c r="R72" s="40"/>
      <c r="S72" s="36"/>
      <c r="T72" s="6"/>
    </row>
    <row r="73" spans="2:21" ht="18" customHeight="1">
      <c r="B73" s="6"/>
      <c r="C73" s="117" t="s">
        <v>182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11" t="s">
        <v>193</v>
      </c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3"/>
    </row>
    <row r="78" spans="2:21" ht="18" customHeight="1" thickBot="1">
      <c r="B78" s="114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6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80" t="s">
        <v>169</v>
      </c>
      <c r="C80" s="80"/>
      <c r="D80" s="80"/>
      <c r="E80" s="80"/>
      <c r="F80" s="21"/>
      <c r="G80" s="21"/>
      <c r="H80" s="21"/>
      <c r="L80" s="80" t="s">
        <v>173</v>
      </c>
      <c r="M80" s="80"/>
      <c r="N80" s="80"/>
      <c r="O80" s="80"/>
      <c r="P80" s="80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7" t="s">
        <v>269</v>
      </c>
      <c r="C93" s="108"/>
      <c r="D93" s="108"/>
      <c r="E93" s="108"/>
      <c r="F93" s="108"/>
      <c r="G93" s="108"/>
      <c r="H93" s="108"/>
      <c r="I93" s="108"/>
      <c r="J93" s="109"/>
      <c r="L93" s="107" t="s">
        <v>176</v>
      </c>
      <c r="M93" s="108"/>
      <c r="N93" s="108"/>
      <c r="O93" s="108"/>
      <c r="P93" s="108"/>
      <c r="Q93" s="108"/>
      <c r="R93" s="108"/>
      <c r="S93" s="108"/>
      <c r="T93" s="109"/>
    </row>
    <row r="94" spans="1:21" ht="18" customHeight="1">
      <c r="B94" s="127" t="s">
        <v>172</v>
      </c>
      <c r="C94" s="77"/>
      <c r="D94" s="77"/>
      <c r="E94" s="77"/>
      <c r="F94" s="79">
        <f>ROUND('DRIs DATA'!F16/'DRIs DATA'!C16*100,2)</f>
        <v>285.06</v>
      </c>
      <c r="G94" s="79"/>
      <c r="H94" s="77" t="s">
        <v>168</v>
      </c>
      <c r="I94" s="77"/>
      <c r="J94" s="78"/>
      <c r="L94" s="127" t="s">
        <v>172</v>
      </c>
      <c r="M94" s="77"/>
      <c r="N94" s="77"/>
      <c r="O94" s="77"/>
      <c r="P94" s="77"/>
      <c r="Q94" s="23">
        <f>ROUND('DRIs DATA'!M16/'DRIs DATA'!K16*100,2)</f>
        <v>420.43</v>
      </c>
      <c r="R94" s="77" t="s">
        <v>168</v>
      </c>
      <c r="S94" s="77"/>
      <c r="T94" s="78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149" t="s">
        <v>181</v>
      </c>
      <c r="C96" s="150"/>
      <c r="D96" s="150"/>
      <c r="E96" s="150"/>
      <c r="F96" s="150"/>
      <c r="G96" s="150"/>
      <c r="H96" s="150"/>
      <c r="I96" s="150"/>
      <c r="J96" s="151"/>
      <c r="L96" s="155" t="s">
        <v>174</v>
      </c>
      <c r="M96" s="156"/>
      <c r="N96" s="156"/>
      <c r="O96" s="156"/>
      <c r="P96" s="156"/>
      <c r="Q96" s="156"/>
      <c r="R96" s="156"/>
      <c r="S96" s="156"/>
      <c r="T96" s="157"/>
    </row>
    <row r="97" spans="2:21" ht="18" customHeight="1">
      <c r="B97" s="149"/>
      <c r="C97" s="150"/>
      <c r="D97" s="150"/>
      <c r="E97" s="150"/>
      <c r="F97" s="150"/>
      <c r="G97" s="150"/>
      <c r="H97" s="150"/>
      <c r="I97" s="150"/>
      <c r="J97" s="151"/>
      <c r="L97" s="155"/>
      <c r="M97" s="156"/>
      <c r="N97" s="156"/>
      <c r="O97" s="156"/>
      <c r="P97" s="156"/>
      <c r="Q97" s="156"/>
      <c r="R97" s="156"/>
      <c r="S97" s="156"/>
      <c r="T97" s="157"/>
    </row>
    <row r="98" spans="2:21" ht="18" customHeight="1">
      <c r="B98" s="149"/>
      <c r="C98" s="150"/>
      <c r="D98" s="150"/>
      <c r="E98" s="150"/>
      <c r="F98" s="150"/>
      <c r="G98" s="150"/>
      <c r="H98" s="150"/>
      <c r="I98" s="150"/>
      <c r="J98" s="151"/>
      <c r="L98" s="155"/>
      <c r="M98" s="156"/>
      <c r="N98" s="156"/>
      <c r="O98" s="156"/>
      <c r="P98" s="156"/>
      <c r="Q98" s="156"/>
      <c r="R98" s="156"/>
      <c r="S98" s="156"/>
      <c r="T98" s="157"/>
    </row>
    <row r="99" spans="2:21" ht="18" customHeight="1">
      <c r="B99" s="149"/>
      <c r="C99" s="150"/>
      <c r="D99" s="150"/>
      <c r="E99" s="150"/>
      <c r="F99" s="150"/>
      <c r="G99" s="150"/>
      <c r="H99" s="150"/>
      <c r="I99" s="150"/>
      <c r="J99" s="151"/>
      <c r="L99" s="155"/>
      <c r="M99" s="156"/>
      <c r="N99" s="156"/>
      <c r="O99" s="156"/>
      <c r="P99" s="156"/>
      <c r="Q99" s="156"/>
      <c r="R99" s="156"/>
      <c r="S99" s="156"/>
      <c r="T99" s="157"/>
    </row>
    <row r="100" spans="2:21" ht="18" customHeight="1">
      <c r="B100" s="149"/>
      <c r="C100" s="150"/>
      <c r="D100" s="150"/>
      <c r="E100" s="150"/>
      <c r="F100" s="150"/>
      <c r="G100" s="150"/>
      <c r="H100" s="150"/>
      <c r="I100" s="150"/>
      <c r="J100" s="151"/>
      <c r="L100" s="155"/>
      <c r="M100" s="156"/>
      <c r="N100" s="156"/>
      <c r="O100" s="156"/>
      <c r="P100" s="156"/>
      <c r="Q100" s="156"/>
      <c r="R100" s="156"/>
      <c r="S100" s="156"/>
      <c r="T100" s="157"/>
      <c r="U100" s="17"/>
    </row>
    <row r="101" spans="2:21" ht="18" customHeight="1" thickBot="1">
      <c r="B101" s="152"/>
      <c r="C101" s="153"/>
      <c r="D101" s="153"/>
      <c r="E101" s="153"/>
      <c r="F101" s="153"/>
      <c r="G101" s="153"/>
      <c r="H101" s="153"/>
      <c r="I101" s="153"/>
      <c r="J101" s="154"/>
      <c r="L101" s="158"/>
      <c r="M101" s="159"/>
      <c r="N101" s="159"/>
      <c r="O101" s="159"/>
      <c r="P101" s="159"/>
      <c r="Q101" s="159"/>
      <c r="R101" s="159"/>
      <c r="S101" s="159"/>
      <c r="T101" s="16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11" t="s">
        <v>194</v>
      </c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3"/>
    </row>
    <row r="105" spans="2:21" ht="18" customHeight="1" thickBot="1">
      <c r="B105" s="114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6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80" t="s">
        <v>170</v>
      </c>
      <c r="C107" s="80"/>
      <c r="D107" s="80"/>
      <c r="E107" s="80"/>
      <c r="F107" s="6"/>
      <c r="G107" s="6"/>
      <c r="H107" s="6"/>
      <c r="I107" s="6"/>
      <c r="L107" s="80" t="s">
        <v>271</v>
      </c>
      <c r="M107" s="80"/>
      <c r="N107" s="80"/>
      <c r="O107" s="80"/>
      <c r="P107" s="80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24" t="s">
        <v>265</v>
      </c>
      <c r="C120" s="125"/>
      <c r="D120" s="125"/>
      <c r="E120" s="125"/>
      <c r="F120" s="125"/>
      <c r="G120" s="125"/>
      <c r="H120" s="125"/>
      <c r="I120" s="125"/>
      <c r="J120" s="126"/>
      <c r="L120" s="124" t="s">
        <v>266</v>
      </c>
      <c r="M120" s="125"/>
      <c r="N120" s="125"/>
      <c r="O120" s="125"/>
      <c r="P120" s="125"/>
      <c r="Q120" s="125"/>
      <c r="R120" s="125"/>
      <c r="S120" s="125"/>
      <c r="T120" s="126"/>
    </row>
    <row r="121" spans="2:20" ht="18" customHeight="1">
      <c r="B121" s="44" t="s">
        <v>172</v>
      </c>
      <c r="C121" s="16"/>
      <c r="D121" s="16"/>
      <c r="E121" s="15"/>
      <c r="F121" s="79">
        <f>ROUND('DRIs DATA'!F26/'DRIs DATA'!C26*100,2)</f>
        <v>480.18</v>
      </c>
      <c r="G121" s="79"/>
      <c r="H121" s="77" t="s">
        <v>167</v>
      </c>
      <c r="I121" s="77"/>
      <c r="J121" s="78"/>
      <c r="L121" s="43" t="s">
        <v>172</v>
      </c>
      <c r="M121" s="20"/>
      <c r="N121" s="20"/>
      <c r="O121" s="23"/>
      <c r="P121" s="6"/>
      <c r="Q121" s="59">
        <f>ROUND('DRIs DATA'!AH26/'DRIs DATA'!AE26*100,2)</f>
        <v>265.92</v>
      </c>
      <c r="R121" s="77" t="s">
        <v>167</v>
      </c>
      <c r="S121" s="77"/>
      <c r="T121" s="78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118" t="s">
        <v>175</v>
      </c>
      <c r="C123" s="119"/>
      <c r="D123" s="119"/>
      <c r="E123" s="119"/>
      <c r="F123" s="119"/>
      <c r="G123" s="119"/>
      <c r="H123" s="119"/>
      <c r="I123" s="119"/>
      <c r="J123" s="120"/>
      <c r="L123" s="118" t="s">
        <v>270</v>
      </c>
      <c r="M123" s="119"/>
      <c r="N123" s="119"/>
      <c r="O123" s="119"/>
      <c r="P123" s="119"/>
      <c r="Q123" s="119"/>
      <c r="R123" s="119"/>
      <c r="S123" s="119"/>
      <c r="T123" s="120"/>
    </row>
    <row r="124" spans="2:20" ht="18" customHeight="1">
      <c r="B124" s="118"/>
      <c r="C124" s="119"/>
      <c r="D124" s="119"/>
      <c r="E124" s="119"/>
      <c r="F124" s="119"/>
      <c r="G124" s="119"/>
      <c r="H124" s="119"/>
      <c r="I124" s="119"/>
      <c r="J124" s="120"/>
      <c r="L124" s="118"/>
      <c r="M124" s="119"/>
      <c r="N124" s="119"/>
      <c r="O124" s="119"/>
      <c r="P124" s="119"/>
      <c r="Q124" s="119"/>
      <c r="R124" s="119"/>
      <c r="S124" s="119"/>
      <c r="T124" s="120"/>
    </row>
    <row r="125" spans="2:20" ht="18" customHeight="1">
      <c r="B125" s="118"/>
      <c r="C125" s="119"/>
      <c r="D125" s="119"/>
      <c r="E125" s="119"/>
      <c r="F125" s="119"/>
      <c r="G125" s="119"/>
      <c r="H125" s="119"/>
      <c r="I125" s="119"/>
      <c r="J125" s="120"/>
      <c r="L125" s="118"/>
      <c r="M125" s="119"/>
      <c r="N125" s="119"/>
      <c r="O125" s="119"/>
      <c r="P125" s="119"/>
      <c r="Q125" s="119"/>
      <c r="R125" s="119"/>
      <c r="S125" s="119"/>
      <c r="T125" s="120"/>
    </row>
    <row r="126" spans="2:20" ht="18" customHeight="1">
      <c r="B126" s="118"/>
      <c r="C126" s="119"/>
      <c r="D126" s="119"/>
      <c r="E126" s="119"/>
      <c r="F126" s="119"/>
      <c r="G126" s="119"/>
      <c r="H126" s="119"/>
      <c r="I126" s="119"/>
      <c r="J126" s="120"/>
      <c r="L126" s="118"/>
      <c r="M126" s="119"/>
      <c r="N126" s="119"/>
      <c r="O126" s="119"/>
      <c r="P126" s="119"/>
      <c r="Q126" s="119"/>
      <c r="R126" s="119"/>
      <c r="S126" s="119"/>
      <c r="T126" s="120"/>
    </row>
    <row r="127" spans="2:20" ht="18" customHeight="1">
      <c r="B127" s="118"/>
      <c r="C127" s="119"/>
      <c r="D127" s="119"/>
      <c r="E127" s="119"/>
      <c r="F127" s="119"/>
      <c r="G127" s="119"/>
      <c r="H127" s="119"/>
      <c r="I127" s="119"/>
      <c r="J127" s="120"/>
      <c r="L127" s="118"/>
      <c r="M127" s="119"/>
      <c r="N127" s="119"/>
      <c r="O127" s="119"/>
      <c r="P127" s="119"/>
      <c r="Q127" s="119"/>
      <c r="R127" s="119"/>
      <c r="S127" s="119"/>
      <c r="T127" s="120"/>
    </row>
    <row r="128" spans="2:20" ht="17.25" thickBot="1">
      <c r="B128" s="121"/>
      <c r="C128" s="122"/>
      <c r="D128" s="122"/>
      <c r="E128" s="122"/>
      <c r="F128" s="122"/>
      <c r="G128" s="122"/>
      <c r="H128" s="122"/>
      <c r="I128" s="122"/>
      <c r="J128" s="123"/>
      <c r="L128" s="121"/>
      <c r="M128" s="122"/>
      <c r="N128" s="122"/>
      <c r="O128" s="122"/>
      <c r="P128" s="122"/>
      <c r="Q128" s="122"/>
      <c r="R128" s="122"/>
      <c r="S128" s="122"/>
      <c r="T128" s="123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11" t="s">
        <v>263</v>
      </c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3"/>
      <c r="N130" s="58"/>
      <c r="O130" s="111" t="s">
        <v>264</v>
      </c>
      <c r="P130" s="112"/>
      <c r="Q130" s="112"/>
      <c r="R130" s="112"/>
      <c r="S130" s="112"/>
      <c r="T130" s="113"/>
    </row>
    <row r="131" spans="2:21" ht="18" customHeight="1" thickBot="1">
      <c r="B131" s="114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6"/>
      <c r="N131" s="58"/>
      <c r="O131" s="114"/>
      <c r="P131" s="115"/>
      <c r="Q131" s="115"/>
      <c r="R131" s="115"/>
      <c r="S131" s="115"/>
      <c r="T131" s="11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11" t="s">
        <v>195</v>
      </c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3"/>
    </row>
    <row r="156" spans="2:21" ht="18" customHeight="1" thickBot="1">
      <c r="B156" s="114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6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80" t="s">
        <v>178</v>
      </c>
      <c r="C158" s="80"/>
      <c r="D158" s="80"/>
      <c r="E158" s="6"/>
      <c r="F158" s="6"/>
      <c r="G158" s="6"/>
      <c r="H158" s="6"/>
      <c r="I158" s="6"/>
      <c r="L158" s="80" t="s">
        <v>179</v>
      </c>
      <c r="M158" s="80"/>
      <c r="N158" s="80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24" t="s">
        <v>267</v>
      </c>
      <c r="C171" s="125"/>
      <c r="D171" s="125"/>
      <c r="E171" s="125"/>
      <c r="F171" s="125"/>
      <c r="G171" s="125"/>
      <c r="H171" s="125"/>
      <c r="I171" s="125"/>
      <c r="J171" s="126"/>
      <c r="L171" s="124" t="s">
        <v>177</v>
      </c>
      <c r="M171" s="125"/>
      <c r="N171" s="125"/>
      <c r="O171" s="125"/>
      <c r="P171" s="125"/>
      <c r="Q171" s="125"/>
      <c r="R171" s="125"/>
      <c r="S171" s="126"/>
    </row>
    <row r="172" spans="2:19" ht="18" customHeight="1">
      <c r="B172" s="43" t="s">
        <v>172</v>
      </c>
      <c r="C172" s="20"/>
      <c r="D172" s="20"/>
      <c r="E172" s="6"/>
      <c r="F172" s="79">
        <f>ROUND('DRIs DATA'!F36/'DRIs DATA'!C36*100,2)</f>
        <v>207.5</v>
      </c>
      <c r="G172" s="79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1517.78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118" t="s">
        <v>186</v>
      </c>
      <c r="C174" s="119"/>
      <c r="D174" s="119"/>
      <c r="E174" s="119"/>
      <c r="F174" s="119"/>
      <c r="G174" s="119"/>
      <c r="H174" s="119"/>
      <c r="I174" s="119"/>
      <c r="J174" s="120"/>
      <c r="L174" s="118" t="s">
        <v>188</v>
      </c>
      <c r="M174" s="119"/>
      <c r="N174" s="119"/>
      <c r="O174" s="119"/>
      <c r="P174" s="119"/>
      <c r="Q174" s="119"/>
      <c r="R174" s="119"/>
      <c r="S174" s="120"/>
    </row>
    <row r="175" spans="2:19" ht="18" customHeight="1">
      <c r="B175" s="118"/>
      <c r="C175" s="119"/>
      <c r="D175" s="119"/>
      <c r="E175" s="119"/>
      <c r="F175" s="119"/>
      <c r="G175" s="119"/>
      <c r="H175" s="119"/>
      <c r="I175" s="119"/>
      <c r="J175" s="120"/>
      <c r="L175" s="118"/>
      <c r="M175" s="119"/>
      <c r="N175" s="119"/>
      <c r="O175" s="119"/>
      <c r="P175" s="119"/>
      <c r="Q175" s="119"/>
      <c r="R175" s="119"/>
      <c r="S175" s="120"/>
    </row>
    <row r="176" spans="2:19" ht="18" customHeight="1">
      <c r="B176" s="118"/>
      <c r="C176" s="119"/>
      <c r="D176" s="119"/>
      <c r="E176" s="119"/>
      <c r="F176" s="119"/>
      <c r="G176" s="119"/>
      <c r="H176" s="119"/>
      <c r="I176" s="119"/>
      <c r="J176" s="120"/>
      <c r="L176" s="118"/>
      <c r="M176" s="119"/>
      <c r="N176" s="119"/>
      <c r="O176" s="119"/>
      <c r="P176" s="119"/>
      <c r="Q176" s="119"/>
      <c r="R176" s="119"/>
      <c r="S176" s="120"/>
    </row>
    <row r="177" spans="2:19" ht="18" customHeight="1">
      <c r="B177" s="118"/>
      <c r="C177" s="119"/>
      <c r="D177" s="119"/>
      <c r="E177" s="119"/>
      <c r="F177" s="119"/>
      <c r="G177" s="119"/>
      <c r="H177" s="119"/>
      <c r="I177" s="119"/>
      <c r="J177" s="120"/>
      <c r="L177" s="118"/>
      <c r="M177" s="119"/>
      <c r="N177" s="119"/>
      <c r="O177" s="119"/>
      <c r="P177" s="119"/>
      <c r="Q177" s="119"/>
      <c r="R177" s="119"/>
      <c r="S177" s="120"/>
    </row>
    <row r="178" spans="2:19" ht="18" customHeight="1">
      <c r="B178" s="118"/>
      <c r="C178" s="119"/>
      <c r="D178" s="119"/>
      <c r="E178" s="119"/>
      <c r="F178" s="119"/>
      <c r="G178" s="119"/>
      <c r="H178" s="119"/>
      <c r="I178" s="119"/>
      <c r="J178" s="120"/>
      <c r="L178" s="118"/>
      <c r="M178" s="119"/>
      <c r="N178" s="119"/>
      <c r="O178" s="119"/>
      <c r="P178" s="119"/>
      <c r="Q178" s="119"/>
      <c r="R178" s="119"/>
      <c r="S178" s="120"/>
    </row>
    <row r="179" spans="2:19" ht="18" customHeight="1">
      <c r="B179" s="118"/>
      <c r="C179" s="119"/>
      <c r="D179" s="119"/>
      <c r="E179" s="119"/>
      <c r="F179" s="119"/>
      <c r="G179" s="119"/>
      <c r="H179" s="119"/>
      <c r="I179" s="119"/>
      <c r="J179" s="120"/>
      <c r="L179" s="118"/>
      <c r="M179" s="119"/>
      <c r="N179" s="119"/>
      <c r="O179" s="119"/>
      <c r="P179" s="119"/>
      <c r="Q179" s="119"/>
      <c r="R179" s="119"/>
      <c r="S179" s="120"/>
    </row>
    <row r="180" spans="2:19" ht="18" customHeight="1" thickBot="1">
      <c r="B180" s="121"/>
      <c r="C180" s="122"/>
      <c r="D180" s="122"/>
      <c r="E180" s="122"/>
      <c r="F180" s="122"/>
      <c r="G180" s="122"/>
      <c r="H180" s="122"/>
      <c r="I180" s="122"/>
      <c r="J180" s="123"/>
      <c r="L180" s="118"/>
      <c r="M180" s="119"/>
      <c r="N180" s="119"/>
      <c r="O180" s="119"/>
      <c r="P180" s="119"/>
      <c r="Q180" s="119"/>
      <c r="R180" s="119"/>
      <c r="S180" s="120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8"/>
      <c r="M181" s="119"/>
      <c r="N181" s="119"/>
      <c r="O181" s="119"/>
      <c r="P181" s="119"/>
      <c r="Q181" s="119"/>
      <c r="R181" s="119"/>
      <c r="S181" s="120"/>
    </row>
    <row r="182" spans="2:19" ht="18" customHeight="1" thickBot="1">
      <c r="L182" s="121"/>
      <c r="M182" s="122"/>
      <c r="N182" s="122"/>
      <c r="O182" s="122"/>
      <c r="P182" s="122"/>
      <c r="Q182" s="122"/>
      <c r="R182" s="122"/>
      <c r="S182" s="123"/>
    </row>
    <row r="183" spans="2:19" ht="18" customHeight="1">
      <c r="B183" s="80" t="s">
        <v>180</v>
      </c>
      <c r="C183" s="80"/>
      <c r="D183" s="80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24" t="s">
        <v>268</v>
      </c>
      <c r="C196" s="125"/>
      <c r="D196" s="125"/>
      <c r="E196" s="125"/>
      <c r="F196" s="125"/>
      <c r="G196" s="125"/>
      <c r="H196" s="125"/>
      <c r="I196" s="125"/>
      <c r="J196" s="126"/>
      <c r="S196" s="6"/>
    </row>
    <row r="197" spans="2:20" ht="18" customHeight="1">
      <c r="B197" s="43" t="s">
        <v>172</v>
      </c>
      <c r="C197" s="20"/>
      <c r="D197" s="20"/>
      <c r="E197" s="6"/>
      <c r="F197" s="79">
        <f>ROUND('DRIs DATA'!F46/'DRIs DATA'!C46*100,2)</f>
        <v>474.92</v>
      </c>
      <c r="G197" s="79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118" t="s">
        <v>187</v>
      </c>
      <c r="C199" s="119"/>
      <c r="D199" s="119"/>
      <c r="E199" s="119"/>
      <c r="F199" s="119"/>
      <c r="G199" s="119"/>
      <c r="H199" s="119"/>
      <c r="I199" s="119"/>
      <c r="J199" s="120"/>
      <c r="S199" s="6"/>
    </row>
    <row r="200" spans="2:20" ht="18" customHeight="1">
      <c r="B200" s="118"/>
      <c r="C200" s="119"/>
      <c r="D200" s="119"/>
      <c r="E200" s="119"/>
      <c r="F200" s="119"/>
      <c r="G200" s="119"/>
      <c r="H200" s="119"/>
      <c r="I200" s="119"/>
      <c r="J200" s="120"/>
      <c r="S200" s="6"/>
    </row>
    <row r="201" spans="2:20" ht="18" customHeight="1">
      <c r="B201" s="118"/>
      <c r="C201" s="119"/>
      <c r="D201" s="119"/>
      <c r="E201" s="119"/>
      <c r="F201" s="119"/>
      <c r="G201" s="119"/>
      <c r="H201" s="119"/>
      <c r="I201" s="119"/>
      <c r="J201" s="120"/>
      <c r="S201" s="6"/>
    </row>
    <row r="202" spans="2:20" ht="18" customHeight="1">
      <c r="B202" s="118"/>
      <c r="C202" s="119"/>
      <c r="D202" s="119"/>
      <c r="E202" s="119"/>
      <c r="F202" s="119"/>
      <c r="G202" s="119"/>
      <c r="H202" s="119"/>
      <c r="I202" s="119"/>
      <c r="J202" s="120"/>
      <c r="S202" s="6"/>
    </row>
    <row r="203" spans="2:20" ht="18" customHeight="1">
      <c r="B203" s="118"/>
      <c r="C203" s="119"/>
      <c r="D203" s="119"/>
      <c r="E203" s="119"/>
      <c r="F203" s="119"/>
      <c r="G203" s="119"/>
      <c r="H203" s="119"/>
      <c r="I203" s="119"/>
      <c r="J203" s="120"/>
      <c r="S203" s="6"/>
    </row>
    <row r="204" spans="2:20" ht="18" customHeight="1" thickBot="1">
      <c r="B204" s="121"/>
      <c r="C204" s="122"/>
      <c r="D204" s="122"/>
      <c r="E204" s="122"/>
      <c r="F204" s="122"/>
      <c r="G204" s="122"/>
      <c r="H204" s="122"/>
      <c r="I204" s="122"/>
      <c r="J204" s="123"/>
      <c r="S204" s="6"/>
    </row>
    <row r="205" spans="2:20" ht="18" customHeight="1" thickBot="1">
      <c r="K205" s="10"/>
    </row>
    <row r="206" spans="2:20" ht="18" customHeight="1">
      <c r="B206" s="111" t="s">
        <v>196</v>
      </c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3"/>
    </row>
    <row r="207" spans="2:20" ht="18" customHeight="1" thickBot="1">
      <c r="B207" s="114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189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148" t="s">
        <v>191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2020-02-05T01:31:51Z</cp:lastPrinted>
  <dcterms:created xsi:type="dcterms:W3CDTF">2015-06-13T08:19:18Z</dcterms:created>
  <dcterms:modified xsi:type="dcterms:W3CDTF">2020-02-05T01:31:53Z</dcterms:modified>
</cp:coreProperties>
</file>