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<sst xmlns="http://schemas.openxmlformats.org/spreadsheetml/2006/main" count="692" uniqueCount="337">
  <si>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</si>
  <si>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</si>
  <si>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</si>
  <si>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</si>
  <si>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</si>
  <si>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</si>
  <si>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</si>
  <si>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</si>
  <si>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</si>
  <si>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</si>
  <si>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</si>
  <si>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</si>
  <si>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</si>
  <si>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</si>
  <si>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</si>
  <si>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</si>
  <si>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</si>
  <si>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</si>
  <si>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</si>
  <si>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</si>
  <si>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</si>
  <si>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</si>
  <si>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</si>
  <si>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</si>
  <si>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</si>
  <si>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</si>
  <si>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</si>
  <si>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</si>
  <si>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</si>
  <si>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</si>
  <si>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</si>
  <si>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</si>
  <si>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</si>
  <si>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</si>
  <si>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</si>
  <si>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</si>
  <si>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</si>
  <si>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</si>
  <si>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</si>
  <si>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</si>
  <si>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</si>
  <si>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</si>
  <si>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</si>
  <si>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</si>
  <si>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</si>
  <si>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</si>
  <si>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</si>
  <si>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</si>
  <si>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</si>
  <si>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</si>
  <si>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</si>
  <si>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</si>
  <si>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</si>
  <si>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</si>
  <si>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</si>
  <si>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</si>
  <si>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</si>
  <si>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</si>
  <si>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</si>
  <si>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</si>
  <si>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</si>
  <si>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</si>
  <si>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</si>
  <si>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</si>
  <si>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</si>
  <si>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</si>
  <si>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</si>
  <si>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</si>
  <si>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</si>
  <si>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</si>
  <si>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</si>
  <si>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</si>
  <si>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</si>
  <si>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</si>
  <si>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</si>
  <si>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</si>
  <si>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</si>
  <si>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</si>
  <si>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</si>
  <si>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</si>
  <si>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</si>
  <si>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</si>
  <si>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</si>
  <si>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</si>
  <si>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</si>
  <si>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</si>
  <si>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</si>
  <si>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</si>
  <si>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</si>
  <si>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</si>
  <si>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</si>
  <si>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</si>
  <si>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</si>
  <si>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</si>
  <si>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</si>
  <si>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</si>
  <si>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</si>
  <si>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</si>
  <si>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</si>
  <si>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</si>
  <si>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</si>
  <si>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</si>
  <si>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</si>
  <si>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</si>
  <si>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</si>
  <si>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</si>
  <si>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</si>
  <si>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</si>
  <si>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</si>
  <si>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</si>
  <si>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</si>
  <si>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</si>
  <si>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</si>
  <si>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</si>
  <si>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</si>
  <si>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</si>
  <si>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</si>
  <si>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</si>
  <si>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</si>
  <si>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</si>
  <si>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</si>
  <si>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</si>
  <si>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</si>
  <si>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</si>
  <si>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</si>
  <si>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</si>
  <si>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</si>
  <si>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</si>
  <si>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</si>
  <si>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</si>
  <si>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</si>
  <si>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</si>
  <si>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</si>
  <si>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</si>
  <si>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</si>
  <si>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</si>
  <si>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</si>
  <si>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</si>
  <si>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</si>
  <si>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</si>
  <si>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</si>
  <si>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</si>
  <si>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</si>
  <si>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</si>
  <si>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</si>
  <si>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</si>
  <si>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</si>
  <si>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</si>
  <si>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</si>
  <si>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</si>
  <si>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</si>
  <si>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</si>
  <si>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</si>
  <si>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</si>
  <si>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</si>
  <si>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</si>
  <si>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</si>
  <si>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</si>
  <si>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</si>
  <si>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</si>
  <si>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</si>
  <si>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</si>
  <si>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</si>
  <si>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</si>
  <si>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</si>
  <si>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</si>
  <si>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</si>
  <si>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</si>
  <si>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</si>
  <si>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</si>
  <si>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</si>
  <si>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</si>
  <si>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</si>
  <si>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</si>
  <si>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</si>
  <si>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</si>
  <si>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</si>
  <si>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</si>
  <si>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</si>
  <si>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</si>
  <si>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</si>
  <si>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</si>
  <si>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</si>
  <si>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</si>
  <si>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</si>
  <si>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</si>
  <si>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</si>
  <si>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</si>
  <si>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</si>
  <si>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</si>
  <si>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</si>
  <si>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</si>
  <si>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</si>
  <si>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</si>
  <si>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</si>
  <si>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</si>
  <si>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</si>
  <si>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</si>
  <si>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</si>
  <si>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</si>
  <si>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</si>
  <si>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</si>
  <si>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</si>
  <si>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</si>
  <si>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</si>
  <si>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</si>
  <si>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</si>
  <si>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</si>
  <si>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</si>
  <si>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</si>
  <si>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</si>
  <si>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</si>
  <si>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</si>
  <si>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</si>
  <si>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</si>
  <si>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</si>
  <si>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</si>
  <si>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</si>
  <si>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</si>
  <si>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</si>
  <si>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</si>
  <si>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</si>
  <si>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</si>
  <si>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</si>
  <si>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</si>
  <si>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</si>
  <si>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</si>
  <si>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</si>
  <si>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</si>
  <si>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</si>
  <si>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</si>
  <si>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</si>
  <si>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</si>
  <si>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</si>
  <si>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</si>
  <si>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</si>
  <si>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</si>
  <si>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</si>
  <si>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</si>
  <si>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</si>
  <si>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</si>
  <si>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</si>
  <si>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</si>
  <si>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</si>
  <si>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</si>
  <si>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</si>
  <si>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</si>
  <si>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</si>
  <si>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</si>
  <si>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</si>
  <si>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</si>
  <si>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</si>
  <si>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</si>
  <si>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</si>
  <si>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</si>
  <si>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</si>
  <si>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</si>
  <si>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</si>
  <si>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</si>
  <si>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</si>
  <si>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</si>
  <si>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</si>
  <si>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</si>
  <si>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</si>
  <si>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</si>
  <si>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</si>
  <si>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</si>
  <si>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</si>
  <si>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</si>
  <si>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</si>
  <si>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</si>
  <si>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</si>
  <si>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</si>
  <si>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</si>
  <si>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</si>
  <si>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</si>
  <si>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</si>
  <si>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</si>
  <si>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</si>
  <si>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</si>
  <si>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</si>
  <si>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</si>
  <si>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</si>
  <si>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</si>
  <si>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</si>
  <si>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</si>
  <si>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</si>
  <si>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</si>
  <si>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</si>
  <si>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</si>
  <si>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</si>
  <si>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</si>
  <si>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</si>
  <si>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</si>
  <si>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</si>
  <si>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</si>
  <si>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</si>
  <si>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</si>
  <si>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</si>
  <si>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</si>
  <si>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</si>
  <si>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</si>
  <si>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</si>
  <si>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</si>
  <si>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</si>
  <si>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</si>
  <si>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</si>
  <si>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</si>
  <si>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</si>
  <si>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</si>
  <si>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</si>
  <si>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</si>
  <si>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</si>
  <si>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</si>
  <si>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</si>
  <si>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</si>
  <si>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</si>
  <si>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</si>
  <si>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</si>
  <si>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</si>
  <si>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</si>
  <si>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</si>
  <si>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</si>
  <si>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</si>
  <si>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</si>
  <si>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</si>
  <si>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</si>
  <si>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</si>
  <si>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</si>
  <si>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</si>
  <si>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</si>
  <si>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</si>
  <si>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NCCNO20</t>
  </si>
  <si>
    <t>신현숙</t>
  </si>
  <si>
    <t>F</t>
  </si>
  <si>
    <t>(설문지 : FFQ 95문항 설문지, 사용자 : 신현숙, ID : NCCNO20)</t>
  </si>
  <si>
    <t>2020년 02월 05일 09:59:49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</si>
</sst>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55.387473999999997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9987328"/>
        <c:axId val="129988864"/>
      </c:barChart>
      <c:catAx>
        <c:axId val="12998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988864"/>
        <c:crosses val="autoZero"/>
        <c:auto val="1"/>
        <c:lblAlgn val="ctr"/>
        <c:lblOffset val="100"/>
        <c:noMultiLvlLbl val="0"/>
      </c:catAx>
      <c:valAx>
        <c:axId val="129988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998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2.0939307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13408"/>
        <c:axId val="140114944"/>
      </c:barChart>
      <c:catAx>
        <c:axId val="14011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14944"/>
        <c:crosses val="autoZero"/>
        <c:auto val="1"/>
        <c:lblAlgn val="ctr"/>
        <c:lblOffset val="100"/>
        <c:noMultiLvlLbl val="0"/>
      </c:catAx>
      <c:valAx>
        <c:axId val="14011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2.8315801999999999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73696"/>
        <c:axId val="140175232"/>
      </c:barChart>
      <c:catAx>
        <c:axId val="14017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75232"/>
        <c:crosses val="autoZero"/>
        <c:auto val="1"/>
        <c:lblAlgn val="ctr"/>
        <c:lblOffset val="100"/>
        <c:noMultiLvlLbl val="0"/>
      </c:catAx>
      <c:valAx>
        <c:axId val="14017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1093.4152999999999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602944"/>
        <c:axId val="139625216"/>
      </c:barChart>
      <c:catAx>
        <c:axId val="13960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625216"/>
        <c:crosses val="autoZero"/>
        <c:auto val="1"/>
        <c:lblAlgn val="ctr"/>
        <c:lblOffset val="100"/>
        <c:noMultiLvlLbl val="0"/>
      </c:catAx>
      <c:valAx>
        <c:axId val="13962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6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3646.2262999999998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663232"/>
        <c:axId val="139664768"/>
      </c:barChart>
      <c:catAx>
        <c:axId val="13966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664768"/>
        <c:crosses val="autoZero"/>
        <c:auto val="1"/>
        <c:lblAlgn val="ctr"/>
        <c:lblOffset val="100"/>
        <c:noMultiLvlLbl val="0"/>
      </c:catAx>
      <c:valAx>
        <c:axId val="1396647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6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36.490738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703808"/>
        <c:axId val="139705344"/>
      </c:barChart>
      <c:catAx>
        <c:axId val="13970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705344"/>
        <c:crosses val="autoZero"/>
        <c:auto val="1"/>
        <c:lblAlgn val="ctr"/>
        <c:lblOffset val="100"/>
        <c:noMultiLvlLbl val="0"/>
      </c:catAx>
      <c:valAx>
        <c:axId val="13970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7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115.93987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744384"/>
        <c:axId val="139745920"/>
      </c:barChart>
      <c:catAx>
        <c:axId val="13974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745920"/>
        <c:crosses val="autoZero"/>
        <c:auto val="1"/>
        <c:lblAlgn val="ctr"/>
        <c:lblOffset val="100"/>
        <c:noMultiLvlLbl val="0"/>
      </c:catAx>
      <c:valAx>
        <c:axId val="13974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7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11.03098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776768"/>
        <c:axId val="139778304"/>
      </c:barChart>
      <c:catAx>
        <c:axId val="13977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778304"/>
        <c:crosses val="autoZero"/>
        <c:auto val="1"/>
        <c:lblAlgn val="ctr"/>
        <c:lblOffset val="100"/>
        <c:noMultiLvlLbl val="0"/>
      </c:catAx>
      <c:valAx>
        <c:axId val="13977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7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751.43409999999994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489088"/>
        <c:axId val="140490624"/>
      </c:barChart>
      <c:catAx>
        <c:axId val="14048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490624"/>
        <c:crosses val="autoZero"/>
        <c:auto val="1"/>
        <c:lblAlgn val="ctr"/>
        <c:lblOffset val="100"/>
        <c:noMultiLvlLbl val="0"/>
      </c:catAx>
      <c:valAx>
        <c:axId val="1404906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48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3.1690784E-2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259328"/>
        <c:axId val="140260864"/>
      </c:barChart>
      <c:catAx>
        <c:axId val="1402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60864"/>
        <c:crosses val="autoZero"/>
        <c:auto val="1"/>
        <c:lblAlgn val="ctr"/>
        <c:lblOffset val="100"/>
        <c:noMultiLvlLbl val="0"/>
      </c:catAx>
      <c:valAx>
        <c:axId val="14026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2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3.6341671999999998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287360"/>
        <c:axId val="140309632"/>
      </c:barChart>
      <c:catAx>
        <c:axId val="14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309632"/>
        <c:crosses val="autoZero"/>
        <c:auto val="1"/>
        <c:lblAlgn val="ctr"/>
        <c:lblOffset val="100"/>
        <c:noMultiLvlLbl val="0"/>
      </c:catAx>
      <c:valAx>
        <c:axId val="140309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28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25.047909000000001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227584"/>
        <c:axId val="130237568"/>
      </c:barChart>
      <c:catAx>
        <c:axId val="13022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237568"/>
        <c:crosses val="autoZero"/>
        <c:auto val="1"/>
        <c:lblAlgn val="ctr"/>
        <c:lblOffset val="100"/>
        <c:noMultiLvlLbl val="0"/>
      </c:catAx>
      <c:valAx>
        <c:axId val="130237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2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5.8433169999999999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340224"/>
        <c:axId val="140346112"/>
      </c:barChart>
      <c:catAx>
        <c:axId val="14034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346112"/>
        <c:crosses val="autoZero"/>
        <c:auto val="1"/>
        <c:lblAlgn val="ctr"/>
        <c:lblOffset val="100"/>
        <c:noMultiLvlLbl val="0"/>
      </c:catAx>
      <c:valAx>
        <c:axId val="14034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3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62.028103000000002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389376"/>
        <c:axId val="140407552"/>
      </c:barChart>
      <c:catAx>
        <c:axId val="14038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407552"/>
        <c:crosses val="autoZero"/>
        <c:auto val="1"/>
        <c:lblAlgn val="ctr"/>
        <c:lblOffset val="100"/>
        <c:noMultiLvlLbl val="0"/>
      </c:catAx>
      <c:valAx>
        <c:axId val="14040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38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1.369</c:v>
                </c:pt>
                <c:pt idx="1">
                  <c:v>7.8019999999999996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667456"/>
        <c:axId val="133681536"/>
      </c:barChart>
      <c:catAx>
        <c:axId val="13366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81536"/>
        <c:crosses val="autoZero"/>
        <c:auto val="1"/>
        <c:lblAlgn val="ctr"/>
        <c:lblOffset val="100"/>
        <c:noMultiLvlLbl val="0"/>
      </c:catAx>
      <c:valAx>
        <c:axId val="13368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66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7.4825020000000002</c:v>
                </c:pt>
                <c:pt idx="1">
                  <c:v>7.4011063999999998</c:v>
                </c:pt>
                <c:pt idx="2">
                  <c:v>12.526081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209.32819000000001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740416"/>
        <c:axId val="133741952"/>
      </c:barChart>
      <c:catAx>
        <c:axId val="13374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741952"/>
        <c:crosses val="autoZero"/>
        <c:auto val="1"/>
        <c:lblAlgn val="ctr"/>
        <c:lblOffset val="100"/>
        <c:noMultiLvlLbl val="0"/>
      </c:catAx>
      <c:valAx>
        <c:axId val="133741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7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8.3721779999999999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780992"/>
        <c:axId val="133782528"/>
      </c:barChart>
      <c:catAx>
        <c:axId val="13378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782528"/>
        <c:crosses val="autoZero"/>
        <c:auto val="1"/>
        <c:lblAlgn val="ctr"/>
        <c:lblOffset val="100"/>
        <c:noMultiLvlLbl val="0"/>
      </c:catAx>
      <c:valAx>
        <c:axId val="13378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7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83.734999999999999</c:v>
                </c:pt>
                <c:pt idx="1">
                  <c:v>5.2560000000000002</c:v>
                </c:pt>
                <c:pt idx="2">
                  <c:v>11.009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41304960"/>
        <c:axId val="141306496"/>
      </c:barChart>
      <c:catAx>
        <c:axId val="14130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306496"/>
        <c:crosses val="autoZero"/>
        <c:auto val="1"/>
        <c:lblAlgn val="ctr"/>
        <c:lblOffset val="100"/>
        <c:noMultiLvlLbl val="0"/>
      </c:catAx>
      <c:valAx>
        <c:axId val="14130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30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2164.8879999999999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345536"/>
        <c:axId val="141347072"/>
      </c:barChart>
      <c:catAx>
        <c:axId val="14134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347072"/>
        <c:crosses val="autoZero"/>
        <c:auto val="1"/>
        <c:lblAlgn val="ctr"/>
        <c:lblOffset val="100"/>
        <c:noMultiLvlLbl val="0"/>
      </c:catAx>
      <c:valAx>
        <c:axId val="141347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34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92.442570000000003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054336"/>
        <c:axId val="141055872"/>
      </c:barChart>
      <c:catAx>
        <c:axId val="14105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055872"/>
        <c:crosses val="autoZero"/>
        <c:auto val="1"/>
        <c:lblAlgn val="ctr"/>
        <c:lblOffset val="100"/>
        <c:noMultiLvlLbl val="0"/>
      </c:catAx>
      <c:valAx>
        <c:axId val="14105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0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242.28032999999999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103104"/>
        <c:axId val="141104640"/>
      </c:barChart>
      <c:catAx>
        <c:axId val="1411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104640"/>
        <c:crosses val="autoZero"/>
        <c:auto val="1"/>
        <c:lblAlgn val="ctr"/>
        <c:lblOffset val="100"/>
        <c:noMultiLvlLbl val="0"/>
      </c:catAx>
      <c:valAx>
        <c:axId val="14110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10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0.39820250000000001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283776"/>
        <c:axId val="139792384"/>
      </c:barChart>
      <c:catAx>
        <c:axId val="13028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792384"/>
        <c:crosses val="autoZero"/>
        <c:auto val="1"/>
        <c:lblAlgn val="ctr"/>
        <c:lblOffset val="100"/>
        <c:noMultiLvlLbl val="0"/>
      </c:catAx>
      <c:valAx>
        <c:axId val="13979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2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2294.6581999999999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147520"/>
        <c:axId val="141157504"/>
      </c:barChart>
      <c:catAx>
        <c:axId val="14114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157504"/>
        <c:crosses val="autoZero"/>
        <c:auto val="1"/>
        <c:lblAlgn val="ctr"/>
        <c:lblOffset val="100"/>
        <c:noMultiLvlLbl val="0"/>
      </c:catAx>
      <c:valAx>
        <c:axId val="1411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14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12.081289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241344"/>
        <c:axId val="141247232"/>
      </c:barChart>
      <c:catAx>
        <c:axId val="14124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247232"/>
        <c:crosses val="autoZero"/>
        <c:auto val="1"/>
        <c:lblAlgn val="ctr"/>
        <c:lblOffset val="100"/>
        <c:noMultiLvlLbl val="0"/>
      </c:catAx>
      <c:valAx>
        <c:axId val="14124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2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1.2810082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1286016"/>
        <c:axId val="141369728"/>
      </c:barChart>
      <c:catAx>
        <c:axId val="14128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369728"/>
        <c:crosses val="autoZero"/>
        <c:auto val="1"/>
        <c:lblAlgn val="ctr"/>
        <c:lblOffset val="100"/>
        <c:noMultiLvlLbl val="0"/>
      </c:catAx>
      <c:valAx>
        <c:axId val="14136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12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113.42077999999999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811456"/>
        <c:axId val="139817344"/>
      </c:barChart>
      <c:catAx>
        <c:axId val="1398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817344"/>
        <c:crosses val="autoZero"/>
        <c:auto val="1"/>
        <c:lblAlgn val="ctr"/>
        <c:lblOffset val="100"/>
        <c:noMultiLvlLbl val="0"/>
      </c:catAx>
      <c:valAx>
        <c:axId val="13981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8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0.76839590000000002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855360"/>
        <c:axId val="139856896"/>
      </c:barChart>
      <c:catAx>
        <c:axId val="13985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856896"/>
        <c:crosses val="autoZero"/>
        <c:auto val="1"/>
        <c:lblAlgn val="ctr"/>
        <c:lblOffset val="100"/>
        <c:noMultiLvlLbl val="0"/>
      </c:catAx>
      <c:valAx>
        <c:axId val="139856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85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12.268003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895168"/>
        <c:axId val="139896704"/>
      </c:barChart>
      <c:catAx>
        <c:axId val="13989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896704"/>
        <c:crosses val="autoZero"/>
        <c:auto val="1"/>
        <c:lblAlgn val="ctr"/>
        <c:lblOffset val="100"/>
        <c:noMultiLvlLbl val="0"/>
      </c:catAx>
      <c:valAx>
        <c:axId val="13989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8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1.2810082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987968"/>
        <c:axId val="139997952"/>
      </c:barChart>
      <c:catAx>
        <c:axId val="13998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997952"/>
        <c:crosses val="autoZero"/>
        <c:auto val="1"/>
        <c:lblAlgn val="ctr"/>
        <c:lblOffset val="100"/>
        <c:noMultiLvlLbl val="0"/>
      </c:catAx>
      <c:valAx>
        <c:axId val="13999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9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358.92838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52352"/>
        <c:axId val="140053888"/>
      </c:barChart>
      <c:catAx>
        <c:axId val="14005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53888"/>
        <c:crosses val="autoZero"/>
        <c:auto val="1"/>
        <c:lblAlgn val="ctr"/>
        <c:lblOffset val="100"/>
        <c:noMultiLvlLbl val="0"/>
      </c:catAx>
      <c:valAx>
        <c:axId val="14005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5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3.9978606999999999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69504"/>
        <c:axId val="140095872"/>
      </c:barChart>
      <c:catAx>
        <c:axId val="14006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95872"/>
        <c:crosses val="autoZero"/>
        <c:auto val="1"/>
        <c:lblAlgn val="ctr"/>
        <c:lblOffset val="100"/>
        <c:noMultiLvlLbl val="0"/>
      </c:catAx>
      <c:valAx>
        <c:axId val="14009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신현숙, ID : NCCNO20)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09:59:49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2164.8879999999999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55.387473999999997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25.047909000000001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83.734999999999999</v>
      </c>
      <c r="G8" s="60">
        <f>'DRIs DATA 입력'!G8</f>
        <v>5.2560000000000002</v>
      </c>
      <c r="H8" s="60">
        <f>'DRIs DATA 입력'!H8</f>
        <v>11.009</v>
      </c>
      <c r="I8" s="47"/>
      <c r="J8" s="60" t="s">
        <v>217</v>
      </c>
      <c r="K8" s="60">
        <f>'DRIs DATA 입력'!K8</f>
        <v>1.369</v>
      </c>
      <c r="L8" s="60">
        <f>'DRIs DATA 입력'!L8</f>
        <v>7.8019999999999996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209.32819000000001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8.3721779999999999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0.39820250000000001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113.42077999999999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92.442570000000003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1.3554757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0.76839590000000002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12.268003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1.2810082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358.92838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3.9978606999999999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2.0939307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2.8315801999999999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242.28032999999999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1093.4152999999999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2294.6581999999999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3646.2262999999998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36.490738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115.93987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12.081289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11.03098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751.43409999999994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3.1690784E-2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3.6341671999999998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5.8433169999999999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62.028103000000002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11" sqref="H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335</v>
      </c>
      <c r="G1" s="63" t="s">
        <v>277</v>
      </c>
      <c r="H1" s="62" t="s">
        <v>336</v>
      </c>
    </row>
    <row r="3" spans="1:27">
      <c r="A3" s="73" t="s">
        <v>278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279</v>
      </c>
      <c r="B4" s="71"/>
      <c r="C4" s="71"/>
      <c r="E4" s="68" t="s">
        <v>280</v>
      </c>
      <c r="F4" s="69"/>
      <c r="G4" s="69"/>
      <c r="H4" s="70"/>
      <c r="J4" s="68" t="s">
        <v>281</v>
      </c>
      <c r="K4" s="69"/>
      <c r="L4" s="70"/>
      <c r="N4" s="71" t="s">
        <v>47</v>
      </c>
      <c r="O4" s="71"/>
      <c r="P4" s="71"/>
      <c r="Q4" s="71"/>
      <c r="R4" s="71"/>
      <c r="S4" s="71"/>
      <c r="U4" s="71" t="s">
        <v>282</v>
      </c>
      <c r="V4" s="71"/>
      <c r="W4" s="71"/>
      <c r="X4" s="71"/>
      <c r="Y4" s="71"/>
      <c r="Z4" s="71"/>
    </row>
    <row r="5" spans="1:27">
      <c r="A5" s="67"/>
      <c r="B5" s="67" t="s">
        <v>283</v>
      </c>
      <c r="C5" s="67" t="s">
        <v>284</v>
      </c>
      <c r="E5" s="67"/>
      <c r="F5" s="67" t="s">
        <v>51</v>
      </c>
      <c r="G5" s="67" t="s">
        <v>285</v>
      </c>
      <c r="H5" s="67" t="s">
        <v>47</v>
      </c>
      <c r="J5" s="67"/>
      <c r="K5" s="67" t="s">
        <v>286</v>
      </c>
      <c r="L5" s="67" t="s">
        <v>287</v>
      </c>
      <c r="N5" s="67"/>
      <c r="O5" s="67" t="s">
        <v>288</v>
      </c>
      <c r="P5" s="67" t="s">
        <v>289</v>
      </c>
      <c r="Q5" s="67" t="s">
        <v>290</v>
      </c>
      <c r="R5" s="67" t="s">
        <v>291</v>
      </c>
      <c r="S5" s="67" t="s">
        <v>284</v>
      </c>
      <c r="U5" s="67"/>
      <c r="V5" s="67" t="s">
        <v>288</v>
      </c>
      <c r="W5" s="67" t="s">
        <v>289</v>
      </c>
      <c r="X5" s="67" t="s">
        <v>290</v>
      </c>
      <c r="Y5" s="67" t="s">
        <v>291</v>
      </c>
      <c r="Z5" s="67" t="s">
        <v>284</v>
      </c>
    </row>
    <row r="6" spans="1:27">
      <c r="A6" s="67" t="s">
        <v>279</v>
      </c>
      <c r="B6" s="67">
        <v>1800</v>
      </c>
      <c r="C6" s="67">
        <v>2164.8879999999999</v>
      </c>
      <c r="E6" s="67" t="s">
        <v>292</v>
      </c>
      <c r="F6" s="67">
        <v>55</v>
      </c>
      <c r="G6" s="67">
        <v>15</v>
      </c>
      <c r="H6" s="67">
        <v>7</v>
      </c>
      <c r="J6" s="67" t="s">
        <v>292</v>
      </c>
      <c r="K6" s="67">
        <v>0.1</v>
      </c>
      <c r="L6" s="67">
        <v>4</v>
      </c>
      <c r="N6" s="67" t="s">
        <v>293</v>
      </c>
      <c r="O6" s="67">
        <v>40</v>
      </c>
      <c r="P6" s="67">
        <v>50</v>
      </c>
      <c r="Q6" s="67">
        <v>0</v>
      </c>
      <c r="R6" s="67">
        <v>0</v>
      </c>
      <c r="S6" s="67">
        <v>55.387473999999997</v>
      </c>
      <c r="U6" s="67" t="s">
        <v>294</v>
      </c>
      <c r="V6" s="67">
        <v>0</v>
      </c>
      <c r="W6" s="67">
        <v>0</v>
      </c>
      <c r="X6" s="67">
        <v>20</v>
      </c>
      <c r="Y6" s="67">
        <v>0</v>
      </c>
      <c r="Z6" s="67">
        <v>25.047909000000001</v>
      </c>
    </row>
    <row r="7" spans="1:27">
      <c r="E7" s="67" t="s">
        <v>295</v>
      </c>
      <c r="F7" s="67">
        <v>65</v>
      </c>
      <c r="G7" s="67">
        <v>30</v>
      </c>
      <c r="H7" s="67">
        <v>20</v>
      </c>
      <c r="J7" s="67" t="s">
        <v>295</v>
      </c>
      <c r="K7" s="67">
        <v>1</v>
      </c>
      <c r="L7" s="67">
        <v>10</v>
      </c>
    </row>
    <row r="8" spans="1:27">
      <c r="E8" s="67" t="s">
        <v>296</v>
      </c>
      <c r="F8" s="67">
        <v>83.734999999999999</v>
      </c>
      <c r="G8" s="67">
        <v>5.2560000000000002</v>
      </c>
      <c r="H8" s="67">
        <v>11.009</v>
      </c>
      <c r="J8" s="67" t="s">
        <v>296</v>
      </c>
      <c r="K8" s="67">
        <v>1.369</v>
      </c>
      <c r="L8" s="67">
        <v>7.8019999999999996</v>
      </c>
    </row>
    <row r="13" spans="1:27">
      <c r="A13" s="72" t="s">
        <v>297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298</v>
      </c>
      <c r="B14" s="71"/>
      <c r="C14" s="71"/>
      <c r="D14" s="71"/>
      <c r="E14" s="71"/>
      <c r="F14" s="71"/>
      <c r="H14" s="71" t="s">
        <v>299</v>
      </c>
      <c r="I14" s="71"/>
      <c r="J14" s="71"/>
      <c r="K14" s="71"/>
      <c r="L14" s="71"/>
      <c r="M14" s="71"/>
      <c r="O14" s="71" t="s">
        <v>300</v>
      </c>
      <c r="P14" s="71"/>
      <c r="Q14" s="71"/>
      <c r="R14" s="71"/>
      <c r="S14" s="71"/>
      <c r="T14" s="71"/>
      <c r="V14" s="71" t="s">
        <v>301</v>
      </c>
      <c r="W14" s="71"/>
      <c r="X14" s="71"/>
      <c r="Y14" s="71"/>
      <c r="Z14" s="71"/>
      <c r="AA14" s="71"/>
    </row>
    <row r="15" spans="1:27">
      <c r="A15" s="67"/>
      <c r="B15" s="67" t="s">
        <v>288</v>
      </c>
      <c r="C15" s="67" t="s">
        <v>289</v>
      </c>
      <c r="D15" s="67" t="s">
        <v>290</v>
      </c>
      <c r="E15" s="67" t="s">
        <v>291</v>
      </c>
      <c r="F15" s="67" t="s">
        <v>284</v>
      </c>
      <c r="H15" s="67"/>
      <c r="I15" s="67" t="s">
        <v>288</v>
      </c>
      <c r="J15" s="67" t="s">
        <v>289</v>
      </c>
      <c r="K15" s="67" t="s">
        <v>290</v>
      </c>
      <c r="L15" s="67" t="s">
        <v>291</v>
      </c>
      <c r="M15" s="67" t="s">
        <v>284</v>
      </c>
      <c r="O15" s="67"/>
      <c r="P15" s="67" t="s">
        <v>288</v>
      </c>
      <c r="Q15" s="67" t="s">
        <v>289</v>
      </c>
      <c r="R15" s="67" t="s">
        <v>290</v>
      </c>
      <c r="S15" s="67" t="s">
        <v>291</v>
      </c>
      <c r="T15" s="67" t="s">
        <v>284</v>
      </c>
      <c r="V15" s="67"/>
      <c r="W15" s="67" t="s">
        <v>288</v>
      </c>
      <c r="X15" s="67" t="s">
        <v>289</v>
      </c>
      <c r="Y15" s="67" t="s">
        <v>290</v>
      </c>
      <c r="Z15" s="67" t="s">
        <v>291</v>
      </c>
      <c r="AA15" s="67" t="s">
        <v>284</v>
      </c>
    </row>
    <row r="16" spans="1:27">
      <c r="A16" s="67" t="s">
        <v>302</v>
      </c>
      <c r="B16" s="67">
        <v>430</v>
      </c>
      <c r="C16" s="67">
        <v>600</v>
      </c>
      <c r="D16" s="67">
        <v>0</v>
      </c>
      <c r="E16" s="67">
        <v>3000</v>
      </c>
      <c r="F16" s="67">
        <v>209.32819000000001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8.3721779999999999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0.39820250000000001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113.42077999999999</v>
      </c>
    </row>
    <row r="23" spans="1:62">
      <c r="A23" s="72" t="s">
        <v>303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304</v>
      </c>
      <c r="B24" s="71"/>
      <c r="C24" s="71"/>
      <c r="D24" s="71"/>
      <c r="E24" s="71"/>
      <c r="F24" s="71"/>
      <c r="H24" s="71" t="s">
        <v>305</v>
      </c>
      <c r="I24" s="71"/>
      <c r="J24" s="71"/>
      <c r="K24" s="71"/>
      <c r="L24" s="71"/>
      <c r="M24" s="71"/>
      <c r="O24" s="71" t="s">
        <v>306</v>
      </c>
      <c r="P24" s="71"/>
      <c r="Q24" s="71"/>
      <c r="R24" s="71"/>
      <c r="S24" s="71"/>
      <c r="T24" s="71"/>
      <c r="V24" s="71" t="s">
        <v>307</v>
      </c>
      <c r="W24" s="71"/>
      <c r="X24" s="71"/>
      <c r="Y24" s="71"/>
      <c r="Z24" s="71"/>
      <c r="AA24" s="71"/>
      <c r="AC24" s="71" t="s">
        <v>308</v>
      </c>
      <c r="AD24" s="71"/>
      <c r="AE24" s="71"/>
      <c r="AF24" s="71"/>
      <c r="AG24" s="71"/>
      <c r="AH24" s="71"/>
      <c r="AJ24" s="71" t="s">
        <v>309</v>
      </c>
      <c r="AK24" s="71"/>
      <c r="AL24" s="71"/>
      <c r="AM24" s="71"/>
      <c r="AN24" s="71"/>
      <c r="AO24" s="71"/>
      <c r="AQ24" s="71" t="s">
        <v>310</v>
      </c>
      <c r="AR24" s="71"/>
      <c r="AS24" s="71"/>
      <c r="AT24" s="71"/>
      <c r="AU24" s="71"/>
      <c r="AV24" s="71"/>
      <c r="AX24" s="71" t="s">
        <v>311</v>
      </c>
      <c r="AY24" s="71"/>
      <c r="AZ24" s="71"/>
      <c r="BA24" s="71"/>
      <c r="BB24" s="71"/>
      <c r="BC24" s="71"/>
      <c r="BE24" s="71" t="s">
        <v>312</v>
      </c>
      <c r="BF24" s="71"/>
      <c r="BG24" s="71"/>
      <c r="BH24" s="71"/>
      <c r="BI24" s="71"/>
      <c r="BJ24" s="71"/>
    </row>
    <row r="25" spans="1:62">
      <c r="A25" s="67"/>
      <c r="B25" s="67" t="s">
        <v>288</v>
      </c>
      <c r="C25" s="67" t="s">
        <v>289</v>
      </c>
      <c r="D25" s="67" t="s">
        <v>290</v>
      </c>
      <c r="E25" s="67" t="s">
        <v>291</v>
      </c>
      <c r="F25" s="67" t="s">
        <v>284</v>
      </c>
      <c r="H25" s="67"/>
      <c r="I25" s="67" t="s">
        <v>288</v>
      </c>
      <c r="J25" s="67" t="s">
        <v>289</v>
      </c>
      <c r="K25" s="67" t="s">
        <v>290</v>
      </c>
      <c r="L25" s="67" t="s">
        <v>291</v>
      </c>
      <c r="M25" s="67" t="s">
        <v>284</v>
      </c>
      <c r="O25" s="67"/>
      <c r="P25" s="67" t="s">
        <v>288</v>
      </c>
      <c r="Q25" s="67" t="s">
        <v>289</v>
      </c>
      <c r="R25" s="67" t="s">
        <v>290</v>
      </c>
      <c r="S25" s="67" t="s">
        <v>291</v>
      </c>
      <c r="T25" s="67" t="s">
        <v>284</v>
      </c>
      <c r="V25" s="67"/>
      <c r="W25" s="67" t="s">
        <v>288</v>
      </c>
      <c r="X25" s="67" t="s">
        <v>289</v>
      </c>
      <c r="Y25" s="67" t="s">
        <v>290</v>
      </c>
      <c r="Z25" s="67" t="s">
        <v>291</v>
      </c>
      <c r="AA25" s="67" t="s">
        <v>284</v>
      </c>
      <c r="AC25" s="67"/>
      <c r="AD25" s="67" t="s">
        <v>288</v>
      </c>
      <c r="AE25" s="67" t="s">
        <v>289</v>
      </c>
      <c r="AF25" s="67" t="s">
        <v>290</v>
      </c>
      <c r="AG25" s="67" t="s">
        <v>291</v>
      </c>
      <c r="AH25" s="67" t="s">
        <v>284</v>
      </c>
      <c r="AJ25" s="67"/>
      <c r="AK25" s="67" t="s">
        <v>288</v>
      </c>
      <c r="AL25" s="67" t="s">
        <v>289</v>
      </c>
      <c r="AM25" s="67" t="s">
        <v>290</v>
      </c>
      <c r="AN25" s="67" t="s">
        <v>291</v>
      </c>
      <c r="AO25" s="67" t="s">
        <v>284</v>
      </c>
      <c r="AQ25" s="67"/>
      <c r="AR25" s="67" t="s">
        <v>288</v>
      </c>
      <c r="AS25" s="67" t="s">
        <v>289</v>
      </c>
      <c r="AT25" s="67" t="s">
        <v>290</v>
      </c>
      <c r="AU25" s="67" t="s">
        <v>291</v>
      </c>
      <c r="AV25" s="67" t="s">
        <v>284</v>
      </c>
      <c r="AX25" s="67"/>
      <c r="AY25" s="67" t="s">
        <v>288</v>
      </c>
      <c r="AZ25" s="67" t="s">
        <v>289</v>
      </c>
      <c r="BA25" s="67" t="s">
        <v>290</v>
      </c>
      <c r="BB25" s="67" t="s">
        <v>291</v>
      </c>
      <c r="BC25" s="67" t="s">
        <v>284</v>
      </c>
      <c r="BE25" s="67"/>
      <c r="BF25" s="67" t="s">
        <v>288</v>
      </c>
      <c r="BG25" s="67" t="s">
        <v>289</v>
      </c>
      <c r="BH25" s="67" t="s">
        <v>290</v>
      </c>
      <c r="BI25" s="67" t="s">
        <v>291</v>
      </c>
      <c r="BJ25" s="67" t="s">
        <v>284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92.442570000000003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1.3554757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0.76839590000000002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12.268003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1.2810082</v>
      </c>
      <c r="AJ26" s="67" t="s">
        <v>313</v>
      </c>
      <c r="AK26" s="67">
        <v>320</v>
      </c>
      <c r="AL26" s="67">
        <v>400</v>
      </c>
      <c r="AM26" s="67">
        <v>0</v>
      </c>
      <c r="AN26" s="67">
        <v>1000</v>
      </c>
      <c r="AO26" s="67">
        <v>358.92838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3.9978606999999999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2.0939307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2.8315801999999999</v>
      </c>
    </row>
    <row r="33" spans="1:68">
      <c r="A33" s="72" t="s">
        <v>314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178</v>
      </c>
      <c r="B34" s="71"/>
      <c r="C34" s="71"/>
      <c r="D34" s="71"/>
      <c r="E34" s="71"/>
      <c r="F34" s="71"/>
      <c r="H34" s="71" t="s">
        <v>315</v>
      </c>
      <c r="I34" s="71"/>
      <c r="J34" s="71"/>
      <c r="K34" s="71"/>
      <c r="L34" s="71"/>
      <c r="M34" s="71"/>
      <c r="O34" s="71" t="s">
        <v>179</v>
      </c>
      <c r="P34" s="71"/>
      <c r="Q34" s="71"/>
      <c r="R34" s="71"/>
      <c r="S34" s="71"/>
      <c r="T34" s="71"/>
      <c r="V34" s="71" t="s">
        <v>316</v>
      </c>
      <c r="W34" s="71"/>
      <c r="X34" s="71"/>
      <c r="Y34" s="71"/>
      <c r="Z34" s="71"/>
      <c r="AA34" s="71"/>
      <c r="AC34" s="71" t="s">
        <v>317</v>
      </c>
      <c r="AD34" s="71"/>
      <c r="AE34" s="71"/>
      <c r="AF34" s="71"/>
      <c r="AG34" s="71"/>
      <c r="AH34" s="71"/>
      <c r="AJ34" s="71" t="s">
        <v>318</v>
      </c>
      <c r="AK34" s="71"/>
      <c r="AL34" s="71"/>
      <c r="AM34" s="71"/>
      <c r="AN34" s="71"/>
      <c r="AO34" s="71"/>
    </row>
    <row r="35" spans="1:68">
      <c r="A35" s="67"/>
      <c r="B35" s="67" t="s">
        <v>288</v>
      </c>
      <c r="C35" s="67" t="s">
        <v>289</v>
      </c>
      <c r="D35" s="67" t="s">
        <v>290</v>
      </c>
      <c r="E35" s="67" t="s">
        <v>291</v>
      </c>
      <c r="F35" s="67" t="s">
        <v>284</v>
      </c>
      <c r="H35" s="67"/>
      <c r="I35" s="67" t="s">
        <v>288</v>
      </c>
      <c r="J35" s="67" t="s">
        <v>289</v>
      </c>
      <c r="K35" s="67" t="s">
        <v>290</v>
      </c>
      <c r="L35" s="67" t="s">
        <v>291</v>
      </c>
      <c r="M35" s="67" t="s">
        <v>284</v>
      </c>
      <c r="O35" s="67"/>
      <c r="P35" s="67" t="s">
        <v>288</v>
      </c>
      <c r="Q35" s="67" t="s">
        <v>289</v>
      </c>
      <c r="R35" s="67" t="s">
        <v>290</v>
      </c>
      <c r="S35" s="67" t="s">
        <v>291</v>
      </c>
      <c r="T35" s="67" t="s">
        <v>284</v>
      </c>
      <c r="V35" s="67"/>
      <c r="W35" s="67" t="s">
        <v>288</v>
      </c>
      <c r="X35" s="67" t="s">
        <v>289</v>
      </c>
      <c r="Y35" s="67" t="s">
        <v>290</v>
      </c>
      <c r="Z35" s="67" t="s">
        <v>291</v>
      </c>
      <c r="AA35" s="67" t="s">
        <v>284</v>
      </c>
      <c r="AC35" s="67"/>
      <c r="AD35" s="67" t="s">
        <v>288</v>
      </c>
      <c r="AE35" s="67" t="s">
        <v>289</v>
      </c>
      <c r="AF35" s="67" t="s">
        <v>290</v>
      </c>
      <c r="AG35" s="67" t="s">
        <v>291</v>
      </c>
      <c r="AH35" s="67" t="s">
        <v>284</v>
      </c>
      <c r="AJ35" s="67"/>
      <c r="AK35" s="67" t="s">
        <v>288</v>
      </c>
      <c r="AL35" s="67" t="s">
        <v>289</v>
      </c>
      <c r="AM35" s="67" t="s">
        <v>290</v>
      </c>
      <c r="AN35" s="67" t="s">
        <v>291</v>
      </c>
      <c r="AO35" s="67" t="s">
        <v>284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242.28032999999999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1093.4152999999999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2294.6581999999999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3646.2262999999998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36.490738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115.93987</v>
      </c>
    </row>
    <row r="43" spans="1:68">
      <c r="A43" s="72" t="s">
        <v>319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320</v>
      </c>
      <c r="B44" s="71"/>
      <c r="C44" s="71"/>
      <c r="D44" s="71"/>
      <c r="E44" s="71"/>
      <c r="F44" s="71"/>
      <c r="H44" s="71" t="s">
        <v>321</v>
      </c>
      <c r="I44" s="71"/>
      <c r="J44" s="71"/>
      <c r="K44" s="71"/>
      <c r="L44" s="71"/>
      <c r="M44" s="71"/>
      <c r="O44" s="71" t="s">
        <v>322</v>
      </c>
      <c r="P44" s="71"/>
      <c r="Q44" s="71"/>
      <c r="R44" s="71"/>
      <c r="S44" s="71"/>
      <c r="T44" s="71"/>
      <c r="V44" s="71" t="s">
        <v>323</v>
      </c>
      <c r="W44" s="71"/>
      <c r="X44" s="71"/>
      <c r="Y44" s="71"/>
      <c r="Z44" s="71"/>
      <c r="AA44" s="71"/>
      <c r="AC44" s="71" t="s">
        <v>324</v>
      </c>
      <c r="AD44" s="71"/>
      <c r="AE44" s="71"/>
      <c r="AF44" s="71"/>
      <c r="AG44" s="71"/>
      <c r="AH44" s="71"/>
      <c r="AJ44" s="71" t="s">
        <v>325</v>
      </c>
      <c r="AK44" s="71"/>
      <c r="AL44" s="71"/>
      <c r="AM44" s="71"/>
      <c r="AN44" s="71"/>
      <c r="AO44" s="71"/>
      <c r="AQ44" s="71" t="s">
        <v>326</v>
      </c>
      <c r="AR44" s="71"/>
      <c r="AS44" s="71"/>
      <c r="AT44" s="71"/>
      <c r="AU44" s="71"/>
      <c r="AV44" s="71"/>
      <c r="AX44" s="71" t="s">
        <v>327</v>
      </c>
      <c r="AY44" s="71"/>
      <c r="AZ44" s="71"/>
      <c r="BA44" s="71"/>
      <c r="BB44" s="71"/>
      <c r="BC44" s="71"/>
      <c r="BE44" s="71" t="s">
        <v>328</v>
      </c>
      <c r="BF44" s="71"/>
      <c r="BG44" s="71"/>
      <c r="BH44" s="71"/>
      <c r="BI44" s="71"/>
      <c r="BJ44" s="71"/>
    </row>
    <row r="45" spans="1:68">
      <c r="A45" s="67"/>
      <c r="B45" s="67" t="s">
        <v>288</v>
      </c>
      <c r="C45" s="67" t="s">
        <v>289</v>
      </c>
      <c r="D45" s="67" t="s">
        <v>290</v>
      </c>
      <c r="E45" s="67" t="s">
        <v>291</v>
      </c>
      <c r="F45" s="67" t="s">
        <v>284</v>
      </c>
      <c r="H45" s="67"/>
      <c r="I45" s="67" t="s">
        <v>288</v>
      </c>
      <c r="J45" s="67" t="s">
        <v>289</v>
      </c>
      <c r="K45" s="67" t="s">
        <v>290</v>
      </c>
      <c r="L45" s="67" t="s">
        <v>291</v>
      </c>
      <c r="M45" s="67" t="s">
        <v>284</v>
      </c>
      <c r="O45" s="67"/>
      <c r="P45" s="67" t="s">
        <v>288</v>
      </c>
      <c r="Q45" s="67" t="s">
        <v>289</v>
      </c>
      <c r="R45" s="67" t="s">
        <v>290</v>
      </c>
      <c r="S45" s="67" t="s">
        <v>291</v>
      </c>
      <c r="T45" s="67" t="s">
        <v>284</v>
      </c>
      <c r="V45" s="67"/>
      <c r="W45" s="67" t="s">
        <v>288</v>
      </c>
      <c r="X45" s="67" t="s">
        <v>289</v>
      </c>
      <c r="Y45" s="67" t="s">
        <v>290</v>
      </c>
      <c r="Z45" s="67" t="s">
        <v>291</v>
      </c>
      <c r="AA45" s="67" t="s">
        <v>284</v>
      </c>
      <c r="AC45" s="67"/>
      <c r="AD45" s="67" t="s">
        <v>288</v>
      </c>
      <c r="AE45" s="67" t="s">
        <v>289</v>
      </c>
      <c r="AF45" s="67" t="s">
        <v>290</v>
      </c>
      <c r="AG45" s="67" t="s">
        <v>291</v>
      </c>
      <c r="AH45" s="67" t="s">
        <v>284</v>
      </c>
      <c r="AJ45" s="67"/>
      <c r="AK45" s="67" t="s">
        <v>288</v>
      </c>
      <c r="AL45" s="67" t="s">
        <v>289</v>
      </c>
      <c r="AM45" s="67" t="s">
        <v>290</v>
      </c>
      <c r="AN45" s="67" t="s">
        <v>291</v>
      </c>
      <c r="AO45" s="67" t="s">
        <v>284</v>
      </c>
      <c r="AQ45" s="67"/>
      <c r="AR45" s="67" t="s">
        <v>288</v>
      </c>
      <c r="AS45" s="67" t="s">
        <v>289</v>
      </c>
      <c r="AT45" s="67" t="s">
        <v>290</v>
      </c>
      <c r="AU45" s="67" t="s">
        <v>291</v>
      </c>
      <c r="AV45" s="67" t="s">
        <v>284</v>
      </c>
      <c r="AX45" s="67"/>
      <c r="AY45" s="67" t="s">
        <v>288</v>
      </c>
      <c r="AZ45" s="67" t="s">
        <v>289</v>
      </c>
      <c r="BA45" s="67" t="s">
        <v>290</v>
      </c>
      <c r="BB45" s="67" t="s">
        <v>291</v>
      </c>
      <c r="BC45" s="67" t="s">
        <v>284</v>
      </c>
      <c r="BE45" s="67"/>
      <c r="BF45" s="67" t="s">
        <v>288</v>
      </c>
      <c r="BG45" s="67" t="s">
        <v>289</v>
      </c>
      <c r="BH45" s="67" t="s">
        <v>290</v>
      </c>
      <c r="BI45" s="67" t="s">
        <v>291</v>
      </c>
      <c r="BJ45" s="67" t="s">
        <v>284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12.081289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11.03098</v>
      </c>
      <c r="O46" s="67" t="s">
        <v>329</v>
      </c>
      <c r="P46" s="67">
        <v>600</v>
      </c>
      <c r="Q46" s="67">
        <v>800</v>
      </c>
      <c r="R46" s="67">
        <v>0</v>
      </c>
      <c r="S46" s="67">
        <v>10000</v>
      </c>
      <c r="T46" s="67">
        <v>751.43409999999994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3.1690784E-2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3.6341671999999998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5.8433169999999999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62.028103000000002</v>
      </c>
      <c r="AX46" s="67" t="s">
        <v>330</v>
      </c>
      <c r="AY46" s="67"/>
      <c r="AZ46" s="67"/>
      <c r="BA46" s="67"/>
      <c r="BB46" s="67"/>
      <c r="BC46" s="67"/>
      <c r="BE46" s="67" t="s">
        <v>331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332</v>
      </c>
      <c r="B2" s="66" t="s">
        <v>333</v>
      </c>
      <c r="C2" s="66" t="s">
        <v>334</v>
      </c>
      <c r="D2" s="66">
        <v>52</v>
      </c>
      <c r="E2" s="66">
        <v>2164.8879999999999</v>
      </c>
      <c r="F2" s="66">
        <v>421.28951999999998</v>
      </c>
      <c r="G2" s="66">
        <v>26.444552999999999</v>
      </c>
      <c r="H2" s="66">
        <v>14.934319500000001</v>
      </c>
      <c r="I2" s="66">
        <v>11.510232999999999</v>
      </c>
      <c r="J2" s="66">
        <v>55.387473999999997</v>
      </c>
      <c r="K2" s="66">
        <v>41.900073999999996</v>
      </c>
      <c r="L2" s="66">
        <v>13.487404</v>
      </c>
      <c r="M2" s="66">
        <v>25.047909000000001</v>
      </c>
      <c r="N2" s="66">
        <v>3.2828069000000002</v>
      </c>
      <c r="O2" s="66">
        <v>15.301717</v>
      </c>
      <c r="P2" s="66">
        <v>1438.6985999999999</v>
      </c>
      <c r="Q2" s="66">
        <v>14.478903000000001</v>
      </c>
      <c r="R2" s="66">
        <v>209.32819000000001</v>
      </c>
      <c r="S2" s="66">
        <v>18.772375</v>
      </c>
      <c r="T2" s="66">
        <v>2286.6685000000002</v>
      </c>
      <c r="U2" s="66">
        <v>0.39820250000000001</v>
      </c>
      <c r="V2" s="66">
        <v>8.3721779999999999</v>
      </c>
      <c r="W2" s="66">
        <v>113.42077999999999</v>
      </c>
      <c r="X2" s="66">
        <v>92.442570000000003</v>
      </c>
      <c r="Y2" s="66">
        <v>1.3554757</v>
      </c>
      <c r="Z2" s="66">
        <v>0.76839590000000002</v>
      </c>
      <c r="AA2" s="66">
        <v>12.268003</v>
      </c>
      <c r="AB2" s="66">
        <v>1.2810082</v>
      </c>
      <c r="AC2" s="66">
        <v>358.92838</v>
      </c>
      <c r="AD2" s="66">
        <v>3.9978606999999999</v>
      </c>
      <c r="AE2" s="66">
        <v>2.0939307</v>
      </c>
      <c r="AF2" s="66">
        <v>2.8315801999999999</v>
      </c>
      <c r="AG2" s="66">
        <v>242.28032999999999</v>
      </c>
      <c r="AH2" s="66">
        <v>180.71369999999999</v>
      </c>
      <c r="AI2" s="66">
        <v>61.566634999999998</v>
      </c>
      <c r="AJ2" s="66">
        <v>1093.4152999999999</v>
      </c>
      <c r="AK2" s="66">
        <v>2294.6581999999999</v>
      </c>
      <c r="AL2" s="66">
        <v>36.490738</v>
      </c>
      <c r="AM2" s="66">
        <v>3646.2262999999998</v>
      </c>
      <c r="AN2" s="66">
        <v>115.93987</v>
      </c>
      <c r="AO2" s="66">
        <v>12.081289</v>
      </c>
      <c r="AP2" s="66">
        <v>10.516028</v>
      </c>
      <c r="AQ2" s="66">
        <v>1.5652603</v>
      </c>
      <c r="AR2" s="66">
        <v>11.03098</v>
      </c>
      <c r="AS2" s="66">
        <v>751.43409999999994</v>
      </c>
      <c r="AT2" s="66">
        <v>3.1690784E-2</v>
      </c>
      <c r="AU2" s="66">
        <v>3.6341671999999998</v>
      </c>
      <c r="AV2" s="66">
        <v>5.8433169999999999</v>
      </c>
      <c r="AW2" s="66">
        <v>62.028103000000002</v>
      </c>
      <c r="AX2" s="66">
        <v>0.19713388000000001</v>
      </c>
      <c r="AY2" s="66">
        <v>0.90662640000000005</v>
      </c>
      <c r="AZ2" s="66">
        <v>102.77528</v>
      </c>
      <c r="BA2" s="66">
        <v>27.422723999999999</v>
      </c>
      <c r="BB2" s="66">
        <v>7.4825020000000002</v>
      </c>
      <c r="BC2" s="66">
        <v>7.4011063999999998</v>
      </c>
      <c r="BD2" s="66">
        <v>12.526081</v>
      </c>
      <c r="BE2" s="66">
        <v>1.2575377999999999</v>
      </c>
      <c r="BF2" s="66">
        <v>8.8161120000000004</v>
      </c>
      <c r="BG2" s="66">
        <v>0</v>
      </c>
      <c r="BH2" s="66">
        <v>0</v>
      </c>
      <c r="BI2" s="66">
        <v>0</v>
      </c>
      <c r="BJ2" s="66">
        <v>3.5317584999999999E-2</v>
      </c>
      <c r="BK2" s="66">
        <v>0</v>
      </c>
      <c r="BL2" s="66">
        <v>3.6131240000000002E-2</v>
      </c>
      <c r="BM2" s="66">
        <v>0.35854414000000001</v>
      </c>
      <c r="BN2" s="66">
        <v>4.8162624000000001E-2</v>
      </c>
      <c r="BO2" s="66">
        <v>11.789228</v>
      </c>
      <c r="BP2" s="66">
        <v>0.93490887</v>
      </c>
      <c r="BQ2" s="66">
        <v>3.8897018000000001</v>
      </c>
      <c r="BR2" s="66">
        <v>13.585865999999999</v>
      </c>
      <c r="BS2" s="66">
        <v>18.417446000000002</v>
      </c>
      <c r="BT2" s="66">
        <v>2.1373372000000002</v>
      </c>
      <c r="BU2" s="66">
        <v>1.0351052E-3</v>
      </c>
      <c r="BV2" s="66">
        <v>2.2507913000000001E-4</v>
      </c>
      <c r="BW2" s="66">
        <v>0.13001180000000001</v>
      </c>
      <c r="BX2" s="66">
        <v>0.29666125999999998</v>
      </c>
      <c r="BY2" s="66">
        <v>6.3849195999999997E-2</v>
      </c>
      <c r="BZ2" s="66">
        <v>1.6330578000000001E-4</v>
      </c>
      <c r="CA2" s="66">
        <v>0.23310997999999999</v>
      </c>
      <c r="CB2" s="66">
        <v>4.3298560000000003E-5</v>
      </c>
      <c r="CC2" s="66">
        <v>5.2389458E-2</v>
      </c>
      <c r="CD2" s="66">
        <v>0.4293979</v>
      </c>
      <c r="CE2" s="66">
        <v>0.11032327</v>
      </c>
      <c r="CF2" s="66">
        <v>1.9147313E-4</v>
      </c>
      <c r="CG2" s="66">
        <v>0</v>
      </c>
      <c r="CH2" s="66">
        <v>1.7882957000000001E-3</v>
      </c>
      <c r="CI2" s="66">
        <v>4.6815999999999998E-7</v>
      </c>
      <c r="CJ2" s="66">
        <v>1.152736</v>
      </c>
      <c r="CK2" s="66">
        <v>1.8389686999999998E-2</v>
      </c>
      <c r="CL2" s="66">
        <v>8.2959809999999995E-2</v>
      </c>
      <c r="CM2" s="66">
        <v>0.50202954</v>
      </c>
      <c r="CN2" s="66">
        <v>2474.4575</v>
      </c>
      <c r="CO2" s="66">
        <v>4374.42</v>
      </c>
      <c r="CP2" s="66">
        <v>2359.2440000000001</v>
      </c>
      <c r="CQ2" s="66">
        <v>757.2</v>
      </c>
      <c r="CR2" s="66">
        <v>489.15267999999998</v>
      </c>
      <c r="CS2" s="66">
        <v>471.79012999999998</v>
      </c>
      <c r="CT2" s="66">
        <v>2564.3852999999999</v>
      </c>
      <c r="CU2" s="66">
        <v>1479.9926</v>
      </c>
      <c r="CV2" s="66">
        <v>1506.0494000000001</v>
      </c>
      <c r="CW2" s="66">
        <v>1619.146</v>
      </c>
      <c r="CX2" s="66">
        <v>607.68884000000003</v>
      </c>
      <c r="CY2" s="66">
        <v>3134.9621999999999</v>
      </c>
      <c r="CZ2" s="66">
        <v>1315.4951000000001</v>
      </c>
      <c r="DA2" s="66">
        <v>3990.5617999999999</v>
      </c>
      <c r="DB2" s="66">
        <v>3654.0356000000002</v>
      </c>
      <c r="DC2" s="66">
        <v>6328.7039999999997</v>
      </c>
      <c r="DD2" s="66">
        <v>8751.8320000000003</v>
      </c>
      <c r="DE2" s="66">
        <v>1949.5721000000001</v>
      </c>
      <c r="DF2" s="66">
        <v>4113.826</v>
      </c>
      <c r="DG2" s="66">
        <v>2187.8944999999999</v>
      </c>
      <c r="DH2" s="66">
        <v>45.255566000000002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27.422723999999999</v>
      </c>
      <c r="B6">
        <f>BB2</f>
        <v>7.4825020000000002</v>
      </c>
      <c r="C6">
        <f>BC2</f>
        <v>7.4011063999999998</v>
      </c>
      <c r="D6">
        <f>BD2</f>
        <v>12.526081</v>
      </c>
    </row>
    <row r="7" spans="1:113">
      <c r="B7">
        <f>ROUND(B6/MAX($B$6,$C$6,$D$6),1)</f>
        <v>0.6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24654</v>
      </c>
      <c r="C2" s="57">
        <f ca="1">YEAR(TODAY())-YEAR(B2)+IF(TODAY()&gt;=DATE(YEAR(TODAY()),MONTH(B2),DAY(B2)),0,-1)</f>
        <v>52</v>
      </c>
      <c r="E2" s="53">
        <v>157.69999999999999</v>
      </c>
      <c r="F2" s="54" t="s">
        <v>40</v>
      </c>
      <c r="G2" s="53">
        <v>63.7</v>
      </c>
      <c r="H2" s="52" t="s">
        <v>42</v>
      </c>
      <c r="I2" s="74">
        <f>ROUND(G3/E3^2,1)</f>
        <v>25.6</v>
      </c>
    </row>
    <row r="3" spans="1:9">
      <c r="E3" s="52">
        <f>E2/100</f>
        <v>1.577</v>
      </c>
      <c r="F3" s="52" t="s">
        <v>41</v>
      </c>
      <c r="G3" s="52">
        <f>G2</f>
        <v>63.7</v>
      </c>
      <c r="H3" s="52" t="s">
        <v>42</v>
      </c>
      <c r="I3" s="74"/>
    </row>
    <row r="4" spans="1:9">
      <c r="A4" t="s">
        <v>274</v>
      </c>
    </row>
    <row r="5" spans="1:9">
      <c r="B5" s="61">
        <v>43683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신현숙, ID : NCCNO20)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09:59:49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16" sqref="I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43683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52</v>
      </c>
      <c r="G12" s="153"/>
      <c r="H12" s="153"/>
      <c r="I12" s="153"/>
      <c r="K12" s="124">
        <f>'개인정보 및 신체계측 입력'!E2</f>
        <v>157.69999999999999</v>
      </c>
      <c r="L12" s="125"/>
      <c r="M12" s="118">
        <f>'개인정보 및 신체계측 입력'!G2</f>
        <v>63.7</v>
      </c>
      <c r="N12" s="119"/>
      <c r="O12" s="114" t="s">
        <v>272</v>
      </c>
      <c r="P12" s="108"/>
      <c r="Q12" s="111">
        <f>'개인정보 및 신체계측 입력'!I2</f>
        <v>25.6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신현숙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83.734999999999999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5.2560000000000002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11.009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0.6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7.8</v>
      </c>
      <c r="L72" s="37" t="s">
        <v>54</v>
      </c>
      <c r="M72" s="37">
        <f>ROUND('DRIs DATA'!K8,1)</f>
        <v>1.4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27.91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69.77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92.44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85.4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30.29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152.97999999999999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120.81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2020-02-05T23:23:42Z</dcterms:modified>
</cp:coreProperties>
</file>