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45" yWindow="210" windowWidth="17820" windowHeight="1233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4562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O69" i="7" s="1"/>
  <c r="A6" i="5"/>
  <c r="M69" i="7" l="1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<sst xmlns="http://schemas.openxmlformats.org/spreadsheetml/2006/main" count="692" uniqueCount="337">
  <si>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</si>
  <si>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</si>
  <si>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</si>
  <si>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</si>
  <si>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</si>
  <si>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</si>
  <si>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</si>
  <si>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</si>
  <si>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</si>
  <si>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</si>
  <si>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</si>
  <si>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</si>
  <si>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</si>
  <si>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</si>
  <si>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</si>
  <si>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</si>
  <si>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</si>
  <si>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</si>
  <si>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</si>
  <si>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</si>
  <si>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</si>
  <si>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</si>
  <si>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</si>
  <si>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</si>
  <si>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</si>
  <si>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</si>
  <si>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</si>
  <si>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</si>
  <si>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</si>
  <si>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</si>
  <si>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건강한 식생활은 여러 가지 만성질환을 예방하는데 아주 중요한 역할을 합니다.
귀하의 현재 영양섭취 상태를 알려드리고, 더불어 올바른 식생활에 대한 유용한 정보를 제공해 드리고자 합니다.</t>
    <phoneticPr fontId="1" type="noConversion"/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</si>
  <si>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</si>
  <si>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</si>
  <si>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</si>
  <si>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</si>
  <si>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</si>
  <si>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</si>
  <si>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</si>
  <si>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</si>
  <si>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</si>
  <si>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</si>
  <si>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</si>
  <si>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</si>
  <si>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</si>
  <si>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</si>
  <si>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</si>
  <si>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</si>
  <si>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</si>
  <si>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</si>
  <si>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</si>
  <si>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</si>
  <si>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</si>
  <si>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</si>
  <si>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</si>
  <si>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</si>
  <si>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</si>
  <si>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</si>
  <si>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</si>
  <si>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</si>
  <si>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</si>
  <si>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</si>
  <si>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</si>
  <si>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</si>
  <si>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</si>
  <si>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</si>
  <si>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</si>
  <si>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</si>
  <si>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</si>
  <si>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</si>
  <si>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</si>
  <si>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</si>
  <si>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</si>
  <si>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</si>
  <si>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</si>
  <si>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</si>
  <si>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</si>
  <si>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</si>
  <si>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</si>
  <si>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</si>
  <si>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</si>
  <si>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</si>
  <si>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</si>
  <si>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</si>
  <si>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</si>
  <si>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</si>
  <si>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</si>
  <si>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</si>
  <si>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</si>
  <si>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</si>
  <si>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</si>
  <si>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</si>
  <si>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</si>
  <si>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</si>
  <si>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</si>
  <si>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</si>
  <si>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</si>
  <si>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</si>
  <si>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</si>
  <si>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</si>
  <si>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</si>
  <si>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</si>
  <si>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</si>
  <si>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</si>
  <si>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</si>
  <si>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</si>
  <si>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</si>
  <si>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</si>
  <si>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</si>
  <si>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</si>
  <si>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</si>
  <si>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</si>
  <si>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</si>
  <si>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</si>
  <si>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</si>
  <si>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</si>
  <si>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</si>
  <si>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</si>
  <si>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</si>
  <si>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</si>
  <si>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</si>
  <si>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</si>
  <si>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</si>
  <si>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</si>
  <si>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</si>
  <si>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</si>
  <si>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</si>
  <si>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</si>
  <si>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</si>
  <si>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</si>
  <si>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</si>
  <si>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</si>
  <si>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</si>
  <si>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</si>
  <si>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</si>
  <si>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</si>
  <si>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</si>
  <si>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</si>
  <si>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</si>
  <si>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</si>
  <si>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</si>
  <si>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</si>
  <si>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</si>
  <si>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</si>
  <si>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</si>
  <si>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</si>
  <si>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</si>
  <si>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</si>
  <si>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</si>
  <si>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</si>
  <si>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</si>
  <si>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</si>
  <si>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</si>
  <si>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</si>
  <si>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</si>
  <si>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</si>
  <si>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</si>
  <si>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</si>
  <si>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</si>
  <si>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</si>
  <si>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</si>
  <si>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</si>
  <si>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</si>
  <si>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</si>
  <si>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</si>
  <si>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</si>
  <si>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</si>
  <si>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</si>
  <si>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</si>
  <si>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</si>
  <si>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</si>
  <si>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</si>
  <si>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</si>
  <si>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</si>
  <si>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</si>
  <si>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</si>
  <si>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</si>
  <si>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</si>
  <si>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</si>
  <si>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</si>
  <si>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</si>
  <si>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</si>
  <si>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</si>
  <si>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</si>
  <si>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</si>
  <si>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</si>
  <si>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</si>
  <si>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</si>
  <si>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</si>
  <si>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</si>
  <si>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</si>
  <si>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</si>
  <si>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</si>
  <si>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</si>
  <si>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</si>
  <si>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</si>
  <si>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</si>
  <si>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</si>
  <si>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</si>
  <si>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</si>
  <si>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</si>
  <si>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</si>
  <si>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</si>
  <si>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</si>
  <si>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</si>
  <si>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</si>
  <si>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</si>
  <si>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</si>
  <si>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</si>
  <si>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</si>
  <si>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</si>
  <si>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</si>
  <si>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</si>
  <si>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</si>
  <si>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</si>
  <si>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</si>
  <si>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</si>
  <si>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</si>
  <si>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</si>
  <si>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</si>
  <si>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</si>
  <si>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</si>
  <si>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</si>
  <si>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</si>
  <si>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</si>
  <si>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</si>
  <si>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</si>
  <si>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</si>
  <si>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</si>
  <si>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</si>
  <si>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</si>
  <si>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</si>
  <si>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</si>
  <si>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</si>
  <si>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</si>
  <si>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</si>
  <si>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</si>
  <si>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</si>
  <si>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</si>
  <si>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</si>
  <si>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</si>
  <si>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</si>
  <si>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</si>
  <si>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</si>
  <si>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</si>
  <si>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</si>
  <si>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</si>
  <si>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</si>
  <si>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</si>
  <si>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</si>
  <si>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</si>
  <si>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</si>
  <si>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</si>
  <si>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</si>
  <si>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</si>
  <si>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</si>
  <si>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</si>
  <si>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</si>
  <si>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</si>
  <si>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</si>
  <si>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</si>
  <si>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</si>
  <si>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</si>
  <si>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</si>
  <si>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</si>
  <si>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</si>
  <si>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</si>
  <si>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</si>
  <si>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</si>
  <si>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</si>
  <si>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</si>
  <si>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</si>
  <si>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</si>
  <si>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</si>
  <si>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</si>
  <si>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</si>
  <si>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</si>
  <si>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t>정보</t>
    <phoneticPr fontId="1" type="noConversion"/>
  </si>
  <si>
    <t>출력시각</t>
    <phoneticPr fontId="1" type="noConversion"/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</si>
  <si>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</si>
  <si>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</si>
  <si>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</si>
  <si>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</si>
  <si>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식이섬유</t>
    <phoneticPr fontId="1" type="noConversion"/>
  </si>
  <si>
    <t>필요추정량</t>
    <phoneticPr fontId="1" type="noConversion"/>
  </si>
  <si>
    <t>섭취량</t>
    <phoneticPr fontId="1" type="noConversion"/>
  </si>
  <si>
    <t>지방</t>
    <phoneticPr fontId="1" type="noConversion"/>
  </si>
  <si>
    <t>n-3불포화</t>
    <phoneticPr fontId="1" type="noConversion"/>
  </si>
  <si>
    <t>n-6불포화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</si>
  <si>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</si>
  <si>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</si>
  <si>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</si>
  <si>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</si>
  <si>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</si>
  <si>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</si>
  <si>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</si>
  <si>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</si>
  <si>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</si>
  <si>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</si>
  <si>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</si>
  <si>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</si>
  <si>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</si>
  <si>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</si>
  <si>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</si>
  <si>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</si>
  <si>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</si>
  <si>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</si>
  <si>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</si>
  <si>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</si>
  <si>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</si>
  <si>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</si>
  <si>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</si>
  <si>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</si>
  <si>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</si>
  <si>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엽산(μg DFE/일)</t>
    <phoneticPr fontId="1" type="noConversion"/>
  </si>
  <si>
    <t>다량 무기질</t>
    <phoneticPr fontId="1" type="noConversion"/>
  </si>
  <si>
    <t>인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</si>
  <si>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</si>
  <si>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</si>
  <si>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</si>
  <si>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</si>
  <si>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</si>
  <si>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</si>
  <si>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</si>
  <si>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</si>
  <si>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</si>
  <si>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</si>
  <si>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</si>
  <si>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</si>
  <si>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</si>
  <si>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</si>
  <si>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</si>
  <si>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</si>
  <si>
    <t>H1900026</t>
  </si>
  <si>
    <t>유선비</t>
  </si>
  <si>
    <t>F</t>
  </si>
  <si>
    <t>(설문지 : FFQ 95문항 설문지, 사용자 : 유선비, ID : H1900026)</t>
  </si>
  <si>
    <t>2020년 02월 04일 11:58:28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</si>
</sst>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61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8" fillId="0" borderId="0" xfId="1">
      <alignment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12" fillId="4" borderId="0" xfId="0" applyFont="1" applyFill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60.223190000000002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94163712"/>
        <c:axId val="94165248"/>
      </c:barChart>
      <c:catAx>
        <c:axId val="94163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94165248"/>
        <c:crosses val="autoZero"/>
        <c:auto val="1"/>
        <c:lblAlgn val="ctr"/>
        <c:lblOffset val="100"/>
        <c:noMultiLvlLbl val="0"/>
      </c:catAx>
      <c:valAx>
        <c:axId val="941652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94163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1.7032020999999999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07120128"/>
        <c:axId val="107121664"/>
      </c:barChart>
      <c:catAx>
        <c:axId val="1071201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7121664"/>
        <c:crosses val="autoZero"/>
        <c:auto val="1"/>
        <c:lblAlgn val="ctr"/>
        <c:lblOffset val="100"/>
        <c:noMultiLvlLbl val="0"/>
      </c:catAx>
      <c:valAx>
        <c:axId val="1071216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07120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0.78995084999999998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08556672"/>
        <c:axId val="108558208"/>
      </c:barChart>
      <c:catAx>
        <c:axId val="1085566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8558208"/>
        <c:crosses val="autoZero"/>
        <c:auto val="1"/>
        <c:lblAlgn val="ctr"/>
        <c:lblOffset val="100"/>
        <c:noMultiLvlLbl val="0"/>
      </c:catAx>
      <c:valAx>
        <c:axId val="1085582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08556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974.8922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08575744"/>
        <c:axId val="107156224"/>
      </c:barChart>
      <c:catAx>
        <c:axId val="1085757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7156224"/>
        <c:crosses val="autoZero"/>
        <c:auto val="1"/>
        <c:lblAlgn val="ctr"/>
        <c:lblOffset val="100"/>
        <c:noMultiLvlLbl val="0"/>
      </c:catAx>
      <c:valAx>
        <c:axId val="1071562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08575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2752.1786999999999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07194240"/>
        <c:axId val="107195776"/>
      </c:barChart>
      <c:catAx>
        <c:axId val="107194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7195776"/>
        <c:crosses val="autoZero"/>
        <c:auto val="1"/>
        <c:lblAlgn val="ctr"/>
        <c:lblOffset val="100"/>
        <c:noMultiLvlLbl val="0"/>
      </c:catAx>
      <c:valAx>
        <c:axId val="107195776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07194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65.694640000000007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08606976"/>
        <c:axId val="108608512"/>
      </c:barChart>
      <c:catAx>
        <c:axId val="108606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8608512"/>
        <c:crosses val="autoZero"/>
        <c:auto val="1"/>
        <c:lblAlgn val="ctr"/>
        <c:lblOffset val="100"/>
        <c:noMultiLvlLbl val="0"/>
      </c:catAx>
      <c:valAx>
        <c:axId val="1086085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08606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122.84786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08647552"/>
        <c:axId val="108649088"/>
      </c:barChart>
      <c:catAx>
        <c:axId val="108647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8649088"/>
        <c:crosses val="autoZero"/>
        <c:auto val="1"/>
        <c:lblAlgn val="ctr"/>
        <c:lblOffset val="100"/>
        <c:noMultiLvlLbl val="0"/>
      </c:catAx>
      <c:valAx>
        <c:axId val="1086490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08647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9.6035590000000006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08679936"/>
        <c:axId val="108681472"/>
      </c:barChart>
      <c:catAx>
        <c:axId val="1086799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8681472"/>
        <c:crosses val="autoZero"/>
        <c:auto val="1"/>
        <c:lblAlgn val="ctr"/>
        <c:lblOffset val="100"/>
        <c:noMultiLvlLbl val="0"/>
      </c:catAx>
      <c:valAx>
        <c:axId val="1086814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08679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1475.1262999999999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08806528"/>
        <c:axId val="108808064"/>
      </c:barChart>
      <c:catAx>
        <c:axId val="1088065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8808064"/>
        <c:crosses val="autoZero"/>
        <c:auto val="1"/>
        <c:lblAlgn val="ctr"/>
        <c:lblOffset val="100"/>
        <c:noMultiLvlLbl val="0"/>
      </c:catAx>
      <c:valAx>
        <c:axId val="108808064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08806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0.22215419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08838912"/>
        <c:axId val="108840448"/>
      </c:barChart>
      <c:catAx>
        <c:axId val="108838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8840448"/>
        <c:crosses val="autoZero"/>
        <c:auto val="1"/>
        <c:lblAlgn val="ctr"/>
        <c:lblOffset val="100"/>
        <c:noMultiLvlLbl val="0"/>
      </c:catAx>
      <c:valAx>
        <c:axId val="1088404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08838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2.8256519999999998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08866944"/>
        <c:axId val="108889216"/>
      </c:barChart>
      <c:catAx>
        <c:axId val="1088669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8889216"/>
        <c:crosses val="autoZero"/>
        <c:auto val="1"/>
        <c:lblAlgn val="ctr"/>
        <c:lblOffset val="100"/>
        <c:noMultiLvlLbl val="0"/>
      </c:catAx>
      <c:valAx>
        <c:axId val="10888921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08866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21.703558000000001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93822336"/>
        <c:axId val="93832320"/>
      </c:barChart>
      <c:catAx>
        <c:axId val="938223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93832320"/>
        <c:crosses val="autoZero"/>
        <c:auto val="1"/>
        <c:lblAlgn val="ctr"/>
        <c:lblOffset val="100"/>
        <c:noMultiLvlLbl val="0"/>
      </c:catAx>
      <c:valAx>
        <c:axId val="9383232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93822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204.69044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08919808"/>
        <c:axId val="108921600"/>
      </c:barChart>
      <c:catAx>
        <c:axId val="108919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8921600"/>
        <c:crosses val="autoZero"/>
        <c:auto val="1"/>
        <c:lblAlgn val="ctr"/>
        <c:lblOffset val="100"/>
        <c:noMultiLvlLbl val="0"/>
      </c:catAx>
      <c:valAx>
        <c:axId val="1089216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08919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74.006900000000002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08964864"/>
        <c:axId val="108983040"/>
      </c:barChart>
      <c:catAx>
        <c:axId val="108964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8983040"/>
        <c:crosses val="autoZero"/>
        <c:auto val="1"/>
        <c:lblAlgn val="ctr"/>
        <c:lblOffset val="100"/>
        <c:noMultiLvlLbl val="0"/>
      </c:catAx>
      <c:valAx>
        <c:axId val="1089830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08964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7.3380000000000001</c:v>
                </c:pt>
                <c:pt idx="1">
                  <c:v>17.399000000000001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106601088"/>
        <c:axId val="106611072"/>
      </c:barChart>
      <c:catAx>
        <c:axId val="106601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6611072"/>
        <c:crosses val="autoZero"/>
        <c:auto val="1"/>
        <c:lblAlgn val="ctr"/>
        <c:lblOffset val="100"/>
        <c:noMultiLvlLbl val="0"/>
      </c:catAx>
      <c:valAx>
        <c:axId val="1066110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06601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</c:dPt>
          <c:dPt>
            <c:idx val="1"/>
            <c:bubble3D val="0"/>
            <c:spPr>
              <a:solidFill>
                <a:srgbClr val="FFC000"/>
              </a:solidFill>
            </c:spPr>
          </c:dPt>
          <c:dPt>
            <c:idx val="2"/>
            <c:bubble3D val="0"/>
            <c:spPr>
              <a:solidFill>
                <a:srgbClr val="66CCFF"/>
              </a:solidFill>
            </c:spPr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9.6750769999999999</c:v>
                </c:pt>
                <c:pt idx="1">
                  <c:v>13.038038</c:v>
                </c:pt>
                <c:pt idx="2">
                  <c:v>11.617568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508.65539999999999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00644736"/>
        <c:axId val="100646272"/>
      </c:barChart>
      <c:catAx>
        <c:axId val="1006447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0646272"/>
        <c:crosses val="autoZero"/>
        <c:auto val="1"/>
        <c:lblAlgn val="ctr"/>
        <c:lblOffset val="100"/>
        <c:noMultiLvlLbl val="0"/>
      </c:catAx>
      <c:valAx>
        <c:axId val="1006462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00644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18.259508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06653184"/>
        <c:axId val="106654720"/>
      </c:barChart>
      <c:catAx>
        <c:axId val="106653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6654720"/>
        <c:crosses val="autoZero"/>
        <c:auto val="1"/>
        <c:lblAlgn val="ctr"/>
        <c:lblOffset val="100"/>
        <c:noMultiLvlLbl val="0"/>
      </c:catAx>
      <c:valAx>
        <c:axId val="1066547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06653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73.069999999999993</c:v>
                </c:pt>
                <c:pt idx="1">
                  <c:v>10.65</c:v>
                </c:pt>
                <c:pt idx="2">
                  <c:v>16.279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106763392"/>
        <c:axId val="106764928"/>
      </c:barChart>
      <c:catAx>
        <c:axId val="1067633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6764928"/>
        <c:crosses val="autoZero"/>
        <c:auto val="1"/>
        <c:lblAlgn val="ctr"/>
        <c:lblOffset val="100"/>
        <c:noMultiLvlLbl val="0"/>
      </c:catAx>
      <c:valAx>
        <c:axId val="1067649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067633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1800</c:v>
                </c:pt>
              </c:numCache>
            </c:numRef>
          </c:val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1753.9395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06808064"/>
        <c:axId val="106809600"/>
      </c:barChart>
      <c:catAx>
        <c:axId val="1068080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6809600"/>
        <c:crosses val="autoZero"/>
        <c:auto val="1"/>
        <c:lblAlgn val="ctr"/>
        <c:lblOffset val="100"/>
        <c:noMultiLvlLbl val="0"/>
      </c:catAx>
      <c:valAx>
        <c:axId val="10680960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068080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104.807495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09072768"/>
        <c:axId val="109074304"/>
      </c:barChart>
      <c:catAx>
        <c:axId val="109072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9074304"/>
        <c:crosses val="autoZero"/>
        <c:auto val="1"/>
        <c:lblAlgn val="ctr"/>
        <c:lblOffset val="100"/>
        <c:noMultiLvlLbl val="0"/>
      </c:catAx>
      <c:valAx>
        <c:axId val="10907430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09072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384.67790000000002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09121536"/>
        <c:axId val="109123072"/>
      </c:barChart>
      <c:catAx>
        <c:axId val="1091215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9123072"/>
        <c:crosses val="autoZero"/>
        <c:auto val="1"/>
        <c:lblAlgn val="ctr"/>
        <c:lblOffset val="100"/>
        <c:noMultiLvlLbl val="0"/>
      </c:catAx>
      <c:valAx>
        <c:axId val="1091230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09121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3.1803298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00825344"/>
        <c:axId val="100831232"/>
      </c:barChart>
      <c:catAx>
        <c:axId val="1008253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0831232"/>
        <c:crosses val="autoZero"/>
        <c:auto val="1"/>
        <c:lblAlgn val="ctr"/>
        <c:lblOffset val="100"/>
        <c:noMultiLvlLbl val="0"/>
      </c:catAx>
      <c:valAx>
        <c:axId val="1008312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00825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4140.0537000000004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09161856"/>
        <c:axId val="109175936"/>
      </c:barChart>
      <c:catAx>
        <c:axId val="1091618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9175936"/>
        <c:crosses val="autoZero"/>
        <c:auto val="1"/>
        <c:lblAlgn val="ctr"/>
        <c:lblOffset val="100"/>
        <c:noMultiLvlLbl val="0"/>
      </c:catAx>
      <c:valAx>
        <c:axId val="1091759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09161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13.568156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09521920"/>
        <c:axId val="109527808"/>
      </c:barChart>
      <c:catAx>
        <c:axId val="1095219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9527808"/>
        <c:crosses val="autoZero"/>
        <c:auto val="1"/>
        <c:lblAlgn val="ctr"/>
        <c:lblOffset val="100"/>
        <c:noMultiLvlLbl val="0"/>
      </c:catAx>
      <c:valAx>
        <c:axId val="1095278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09521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1.6860343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09566592"/>
        <c:axId val="109584768"/>
      </c:barChart>
      <c:catAx>
        <c:axId val="109566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9584768"/>
        <c:crosses val="autoZero"/>
        <c:auto val="1"/>
        <c:lblAlgn val="ctr"/>
        <c:lblOffset val="100"/>
        <c:noMultiLvlLbl val="0"/>
      </c:catAx>
      <c:valAx>
        <c:axId val="1095847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09566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328.57913000000002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00848768"/>
        <c:axId val="100850304"/>
      </c:barChart>
      <c:catAx>
        <c:axId val="100848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0850304"/>
        <c:crosses val="autoZero"/>
        <c:auto val="1"/>
        <c:lblAlgn val="ctr"/>
        <c:lblOffset val="100"/>
        <c:noMultiLvlLbl val="0"/>
      </c:catAx>
      <c:valAx>
        <c:axId val="1008503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00848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1.1502216000000001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03071744"/>
        <c:axId val="103073280"/>
      </c:barChart>
      <c:catAx>
        <c:axId val="1030717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3073280"/>
        <c:crosses val="autoZero"/>
        <c:auto val="1"/>
        <c:lblAlgn val="ctr"/>
        <c:lblOffset val="100"/>
        <c:noMultiLvlLbl val="0"/>
      </c:catAx>
      <c:valAx>
        <c:axId val="10307328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03071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14.599672999999999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03087104"/>
        <c:axId val="106832640"/>
      </c:barChart>
      <c:catAx>
        <c:axId val="103087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6832640"/>
        <c:crosses val="autoZero"/>
        <c:auto val="1"/>
        <c:lblAlgn val="ctr"/>
        <c:lblOffset val="100"/>
        <c:noMultiLvlLbl val="0"/>
      </c:catAx>
      <c:valAx>
        <c:axId val="1068326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03087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1.6860343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06862464"/>
        <c:axId val="106864000"/>
      </c:barChart>
      <c:catAx>
        <c:axId val="106862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6864000"/>
        <c:crosses val="autoZero"/>
        <c:auto val="1"/>
        <c:lblAlgn val="ctr"/>
        <c:lblOffset val="100"/>
        <c:noMultiLvlLbl val="0"/>
      </c:catAx>
      <c:valAx>
        <c:axId val="1068640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06862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555.92913999999996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06992000"/>
        <c:axId val="106993536"/>
      </c:barChart>
      <c:catAx>
        <c:axId val="106992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6993536"/>
        <c:crosses val="autoZero"/>
        <c:auto val="1"/>
        <c:lblAlgn val="ctr"/>
        <c:lblOffset val="100"/>
        <c:noMultiLvlLbl val="0"/>
      </c:catAx>
      <c:valAx>
        <c:axId val="1069935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06992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7.0908274999999996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07006592"/>
        <c:axId val="107102592"/>
      </c:barChart>
      <c:catAx>
        <c:axId val="107006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7102592"/>
        <c:crosses val="autoZero"/>
        <c:auto val="1"/>
        <c:lblAlgn val="ctr"/>
        <c:lblOffset val="100"/>
        <c:noMultiLvlLbl val="0"/>
      </c:catAx>
      <c:valAx>
        <c:axId val="1071025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07006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/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/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/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/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/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/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/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/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/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/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/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/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/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/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RowHeight="16.5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>
      <c r="A1" s="48" t="str">
        <f>'DRIs DATA 입력'!A1</f>
        <v>정보</v>
      </c>
      <c r="B1" s="47" t="str">
        <f>'DRIs DATA 입력'!B1</f>
        <v>(설문지 : FFQ 95문항 설문지, 사용자 : 유선비, ID : H1900026)</v>
      </c>
      <c r="C1" s="47"/>
      <c r="D1" s="47"/>
      <c r="E1" s="47"/>
      <c r="F1" s="47"/>
      <c r="G1" s="48" t="str">
        <f>'DRIs DATA 입력'!G1</f>
        <v>출력시각</v>
      </c>
      <c r="H1" s="47" t="str">
        <f>'DRIs DATA 입력'!H1</f>
        <v>2020년 02월 04일 11:58:28</v>
      </c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8"/>
      <c r="AC1" s="48"/>
      <c r="AD1" s="48"/>
      <c r="AE1" s="48"/>
      <c r="AF1" s="48"/>
      <c r="AG1" s="48"/>
      <c r="AH1" s="48"/>
      <c r="AI1" s="48"/>
      <c r="AJ1" s="48"/>
      <c r="AK1" s="48"/>
      <c r="AL1" s="48"/>
      <c r="AM1" s="48"/>
      <c r="AN1" s="48"/>
      <c r="AO1" s="48"/>
      <c r="AP1" s="48"/>
      <c r="AQ1" s="48"/>
      <c r="AR1" s="48"/>
      <c r="AS1" s="48"/>
      <c r="AT1" s="48"/>
      <c r="AU1" s="48"/>
      <c r="AV1" s="48"/>
      <c r="AW1" s="48"/>
      <c r="AX1" s="48"/>
      <c r="AY1" s="48"/>
      <c r="AZ1" s="48"/>
      <c r="BA1" s="48"/>
      <c r="BB1" s="48"/>
      <c r="BC1" s="48"/>
      <c r="BD1" s="48"/>
      <c r="BE1" s="48"/>
      <c r="BF1" s="48"/>
      <c r="BG1" s="48"/>
      <c r="BH1" s="48"/>
      <c r="BI1" s="48"/>
      <c r="BJ1" s="48"/>
    </row>
    <row r="2" spans="1:62">
      <c r="A2" s="48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8"/>
      <c r="AH2" s="48"/>
      <c r="AI2" s="48"/>
      <c r="AJ2" s="48"/>
      <c r="AK2" s="48"/>
      <c r="AL2" s="48"/>
      <c r="AM2" s="48"/>
      <c r="AN2" s="48"/>
      <c r="AO2" s="48"/>
      <c r="AP2" s="48"/>
      <c r="AQ2" s="48"/>
      <c r="AR2" s="48"/>
      <c r="AS2" s="48"/>
      <c r="AT2" s="48"/>
      <c r="AU2" s="48"/>
      <c r="AV2" s="48"/>
      <c r="AW2" s="48"/>
      <c r="AX2" s="48"/>
      <c r="AY2" s="48"/>
      <c r="AZ2" s="48"/>
      <c r="BA2" s="48"/>
      <c r="BB2" s="48"/>
      <c r="BC2" s="48"/>
      <c r="BD2" s="48"/>
      <c r="BE2" s="48"/>
      <c r="BF2" s="48"/>
      <c r="BG2" s="48"/>
      <c r="BH2" s="48"/>
      <c r="BI2" s="48"/>
      <c r="BJ2" s="48"/>
    </row>
    <row r="3" spans="1:62">
      <c r="A3" s="73" t="s">
        <v>198</v>
      </c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  <c r="U3" s="73"/>
      <c r="V3" s="73"/>
      <c r="W3" s="73"/>
      <c r="X3" s="73"/>
      <c r="Y3" s="73"/>
      <c r="Z3" s="73"/>
      <c r="AA3" s="47"/>
      <c r="AB3" s="48"/>
      <c r="AC3" s="48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  <c r="AP3" s="48"/>
      <c r="AQ3" s="48"/>
      <c r="AR3" s="48"/>
      <c r="AS3" s="48"/>
      <c r="AT3" s="48"/>
      <c r="AU3" s="48"/>
      <c r="AV3" s="48"/>
      <c r="AW3" s="48"/>
      <c r="AX3" s="48"/>
      <c r="AY3" s="48"/>
      <c r="AZ3" s="48"/>
      <c r="BA3" s="48"/>
      <c r="BB3" s="48"/>
      <c r="BC3" s="48"/>
      <c r="BD3" s="48"/>
      <c r="BE3" s="48"/>
      <c r="BF3" s="48"/>
      <c r="BG3" s="48"/>
      <c r="BH3" s="48"/>
      <c r="BI3" s="48"/>
      <c r="BJ3" s="48"/>
    </row>
    <row r="4" spans="1:62">
      <c r="A4" s="71" t="s">
        <v>57</v>
      </c>
      <c r="B4" s="71"/>
      <c r="C4" s="71"/>
      <c r="D4" s="47"/>
      <c r="E4" s="68" t="s">
        <v>199</v>
      </c>
      <c r="F4" s="69"/>
      <c r="G4" s="69"/>
      <c r="H4" s="70"/>
      <c r="I4" s="47"/>
      <c r="J4" s="68" t="s">
        <v>200</v>
      </c>
      <c r="K4" s="69"/>
      <c r="L4" s="70"/>
      <c r="M4" s="47"/>
      <c r="N4" s="71" t="s">
        <v>201</v>
      </c>
      <c r="O4" s="71"/>
      <c r="P4" s="71"/>
      <c r="Q4" s="71"/>
      <c r="R4" s="71"/>
      <c r="S4" s="71"/>
      <c r="T4" s="47"/>
      <c r="U4" s="71" t="s">
        <v>202</v>
      </c>
      <c r="V4" s="71"/>
      <c r="W4" s="71"/>
      <c r="X4" s="71"/>
      <c r="Y4" s="71"/>
      <c r="Z4" s="71"/>
      <c r="AA4" s="47"/>
      <c r="AB4" s="48"/>
      <c r="AC4" s="48"/>
      <c r="AD4" s="48"/>
      <c r="AE4" s="48"/>
      <c r="AF4" s="48"/>
      <c r="AG4" s="48"/>
      <c r="AH4" s="48"/>
      <c r="AI4" s="48"/>
      <c r="AJ4" s="48"/>
      <c r="AK4" s="48"/>
      <c r="AL4" s="48"/>
      <c r="AM4" s="48"/>
      <c r="AN4" s="48"/>
      <c r="AO4" s="48"/>
      <c r="AP4" s="48"/>
      <c r="AQ4" s="48"/>
      <c r="AR4" s="48"/>
      <c r="AS4" s="48"/>
      <c r="AT4" s="48"/>
      <c r="AU4" s="48"/>
      <c r="AV4" s="48"/>
      <c r="AW4" s="48"/>
      <c r="AX4" s="48"/>
      <c r="AY4" s="48"/>
      <c r="AZ4" s="48"/>
      <c r="BA4" s="48"/>
      <c r="BB4" s="48"/>
      <c r="BC4" s="48"/>
      <c r="BD4" s="48"/>
      <c r="BE4" s="48"/>
      <c r="BF4" s="48"/>
      <c r="BG4" s="48"/>
      <c r="BH4" s="48"/>
      <c r="BI4" s="48"/>
      <c r="BJ4" s="48"/>
    </row>
    <row r="5" spans="1:62">
      <c r="A5" s="60"/>
      <c r="B5" s="60" t="s">
        <v>203</v>
      </c>
      <c r="C5" s="60" t="s">
        <v>204</v>
      </c>
      <c r="D5" s="47"/>
      <c r="E5" s="60"/>
      <c r="F5" s="60" t="s">
        <v>205</v>
      </c>
      <c r="G5" s="60" t="s">
        <v>206</v>
      </c>
      <c r="H5" s="60" t="s">
        <v>201</v>
      </c>
      <c r="I5" s="47"/>
      <c r="J5" s="60"/>
      <c r="K5" s="60" t="s">
        <v>207</v>
      </c>
      <c r="L5" s="60" t="s">
        <v>208</v>
      </c>
      <c r="M5" s="47"/>
      <c r="N5" s="60"/>
      <c r="O5" s="60" t="s">
        <v>209</v>
      </c>
      <c r="P5" s="60" t="s">
        <v>210</v>
      </c>
      <c r="Q5" s="60" t="s">
        <v>211</v>
      </c>
      <c r="R5" s="60" t="s">
        <v>212</v>
      </c>
      <c r="S5" s="60" t="s">
        <v>204</v>
      </c>
      <c r="T5" s="47"/>
      <c r="U5" s="60"/>
      <c r="V5" s="60" t="s">
        <v>209</v>
      </c>
      <c r="W5" s="60" t="s">
        <v>210</v>
      </c>
      <c r="X5" s="60" t="s">
        <v>211</v>
      </c>
      <c r="Y5" s="60" t="s">
        <v>212</v>
      </c>
      <c r="Z5" s="60" t="s">
        <v>204</v>
      </c>
      <c r="AA5" s="47"/>
      <c r="AB5" s="48"/>
      <c r="AC5" s="48"/>
      <c r="AD5" s="48"/>
      <c r="AE5" s="48"/>
      <c r="AF5" s="48"/>
      <c r="AG5" s="48"/>
      <c r="AH5" s="48"/>
      <c r="AI5" s="48"/>
      <c r="AJ5" s="48"/>
      <c r="AK5" s="48"/>
      <c r="AL5" s="48"/>
      <c r="AM5" s="48"/>
      <c r="AN5" s="48"/>
      <c r="AO5" s="48"/>
      <c r="AP5" s="48"/>
      <c r="AQ5" s="48"/>
      <c r="AR5" s="48"/>
      <c r="AS5" s="48"/>
      <c r="AT5" s="48"/>
      <c r="AU5" s="48"/>
      <c r="AV5" s="48"/>
      <c r="AW5" s="48"/>
      <c r="AX5" s="48"/>
      <c r="AY5" s="48"/>
      <c r="AZ5" s="48"/>
      <c r="BA5" s="48"/>
      <c r="BB5" s="48"/>
      <c r="BC5" s="48"/>
      <c r="BD5" s="48"/>
      <c r="BE5" s="48"/>
      <c r="BF5" s="48"/>
      <c r="BG5" s="48"/>
      <c r="BH5" s="48"/>
      <c r="BI5" s="48"/>
      <c r="BJ5" s="48"/>
    </row>
    <row r="6" spans="1:62">
      <c r="A6" s="60" t="s">
        <v>57</v>
      </c>
      <c r="B6" s="60">
        <f>'DRIs DATA 입력'!B6</f>
        <v>1800</v>
      </c>
      <c r="C6" s="60">
        <f>'DRIs DATA 입력'!C6</f>
        <v>1753.9395</v>
      </c>
      <c r="D6" s="47"/>
      <c r="E6" s="60" t="s">
        <v>216</v>
      </c>
      <c r="F6" s="60">
        <v>65</v>
      </c>
      <c r="G6" s="60">
        <v>30</v>
      </c>
      <c r="H6" s="60">
        <v>20</v>
      </c>
      <c r="I6" s="47"/>
      <c r="J6" s="60" t="s">
        <v>213</v>
      </c>
      <c r="K6" s="60">
        <v>0.1</v>
      </c>
      <c r="L6" s="60">
        <v>4</v>
      </c>
      <c r="M6" s="47"/>
      <c r="N6" s="60" t="s">
        <v>214</v>
      </c>
      <c r="O6" s="60">
        <v>50</v>
      </c>
      <c r="P6" s="60">
        <v>60</v>
      </c>
      <c r="Q6" s="60">
        <v>0</v>
      </c>
      <c r="R6" s="60">
        <v>0</v>
      </c>
      <c r="S6" s="60">
        <f>'DRIs DATA 입력'!S6</f>
        <v>60.223190000000002</v>
      </c>
      <c r="T6" s="47"/>
      <c r="U6" s="60" t="s">
        <v>215</v>
      </c>
      <c r="V6" s="60">
        <v>0</v>
      </c>
      <c r="W6" s="60">
        <v>0</v>
      </c>
      <c r="X6" s="60">
        <v>25</v>
      </c>
      <c r="Y6" s="60">
        <v>0</v>
      </c>
      <c r="Z6" s="60">
        <f>'DRIs DATA 입력'!Z6</f>
        <v>21.703558000000001</v>
      </c>
      <c r="AA6" s="47"/>
      <c r="AB6" s="48"/>
      <c r="AC6" s="48"/>
      <c r="AD6" s="48"/>
      <c r="AE6" s="48"/>
      <c r="AF6" s="48"/>
      <c r="AG6" s="48"/>
      <c r="AH6" s="48"/>
      <c r="AI6" s="48"/>
      <c r="AJ6" s="48"/>
      <c r="AK6" s="48"/>
      <c r="AL6" s="48"/>
      <c r="AM6" s="48"/>
      <c r="AN6" s="48"/>
      <c r="AO6" s="48"/>
      <c r="AP6" s="48"/>
      <c r="AQ6" s="48"/>
      <c r="AR6" s="48"/>
      <c r="AS6" s="48"/>
      <c r="AT6" s="48"/>
      <c r="AU6" s="48"/>
      <c r="AV6" s="48"/>
      <c r="AW6" s="48"/>
      <c r="AX6" s="48"/>
      <c r="AY6" s="48"/>
      <c r="AZ6" s="48"/>
      <c r="BA6" s="48"/>
      <c r="BB6" s="48"/>
      <c r="BC6" s="48"/>
      <c r="BD6" s="48"/>
      <c r="BE6" s="48"/>
      <c r="BF6" s="48"/>
      <c r="BG6" s="48"/>
      <c r="BH6" s="48"/>
      <c r="BI6" s="48"/>
      <c r="BJ6" s="48"/>
    </row>
    <row r="7" spans="1:62">
      <c r="A7" s="47"/>
      <c r="B7" s="47"/>
      <c r="C7" s="47"/>
      <c r="D7" s="47"/>
      <c r="E7" s="60" t="s">
        <v>273</v>
      </c>
      <c r="F7" s="60">
        <v>60</v>
      </c>
      <c r="G7" s="60">
        <v>27</v>
      </c>
      <c r="H7" s="60">
        <v>13</v>
      </c>
      <c r="I7" s="47"/>
      <c r="J7" s="60" t="s">
        <v>273</v>
      </c>
      <c r="K7" s="60">
        <v>0.55000000000000004</v>
      </c>
      <c r="L7" s="60">
        <v>7</v>
      </c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8"/>
      <c r="AC7" s="48"/>
      <c r="AD7" s="48"/>
      <c r="AE7" s="48"/>
      <c r="AF7" s="48"/>
      <c r="AG7" s="48"/>
      <c r="AH7" s="48"/>
      <c r="AI7" s="48"/>
      <c r="AJ7" s="48"/>
      <c r="AK7" s="48"/>
      <c r="AL7" s="48"/>
      <c r="AM7" s="48"/>
      <c r="AN7" s="48"/>
      <c r="AO7" s="48"/>
      <c r="AP7" s="48"/>
      <c r="AQ7" s="48"/>
      <c r="AR7" s="48"/>
      <c r="AS7" s="48"/>
      <c r="AT7" s="48"/>
      <c r="AU7" s="48"/>
      <c r="AV7" s="48"/>
      <c r="AW7" s="48"/>
      <c r="AX7" s="48"/>
      <c r="AY7" s="48"/>
      <c r="AZ7" s="48"/>
      <c r="BA7" s="48"/>
      <c r="BB7" s="48"/>
      <c r="BC7" s="48"/>
      <c r="BD7" s="48"/>
      <c r="BE7" s="48"/>
      <c r="BF7" s="48"/>
      <c r="BG7" s="48"/>
      <c r="BH7" s="48"/>
      <c r="BI7" s="48"/>
      <c r="BJ7" s="48"/>
    </row>
    <row r="8" spans="1:62">
      <c r="A8" s="47"/>
      <c r="B8" s="47"/>
      <c r="C8" s="47"/>
      <c r="D8" s="47"/>
      <c r="E8" s="60" t="s">
        <v>217</v>
      </c>
      <c r="F8" s="60">
        <f>'DRIs DATA 입력'!F8</f>
        <v>73.069999999999993</v>
      </c>
      <c r="G8" s="60">
        <f>'DRIs DATA 입력'!G8</f>
        <v>10.65</v>
      </c>
      <c r="H8" s="60">
        <f>'DRIs DATA 입력'!H8</f>
        <v>16.279</v>
      </c>
      <c r="I8" s="47"/>
      <c r="J8" s="60" t="s">
        <v>217</v>
      </c>
      <c r="K8" s="60">
        <f>'DRIs DATA 입력'!K8</f>
        <v>7.3380000000000001</v>
      </c>
      <c r="L8" s="60">
        <f>'DRIs DATA 입력'!L8</f>
        <v>17.399000000000001</v>
      </c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8"/>
      <c r="AC8" s="48"/>
      <c r="AD8" s="48"/>
      <c r="AE8" s="48"/>
      <c r="AF8" s="48"/>
      <c r="AG8" s="48"/>
      <c r="AH8" s="48"/>
      <c r="AI8" s="48"/>
      <c r="AJ8" s="48"/>
      <c r="AK8" s="48"/>
      <c r="AL8" s="48"/>
      <c r="AM8" s="48"/>
      <c r="AN8" s="48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</row>
    <row r="9" spans="1:62">
      <c r="A9" s="48"/>
      <c r="B9" s="48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  <c r="AG9" s="48"/>
      <c r="AH9" s="48"/>
      <c r="AI9" s="48"/>
      <c r="AJ9" s="48"/>
      <c r="AK9" s="48"/>
      <c r="AL9" s="48"/>
      <c r="AM9" s="48"/>
      <c r="AN9" s="48"/>
      <c r="AO9" s="48"/>
      <c r="AP9" s="48"/>
      <c r="AQ9" s="48"/>
      <c r="AR9" s="48"/>
      <c r="AS9" s="48"/>
      <c r="AT9" s="48"/>
      <c r="AU9" s="48"/>
      <c r="AV9" s="48"/>
      <c r="AW9" s="48"/>
      <c r="AX9" s="48"/>
      <c r="AY9" s="48"/>
      <c r="AZ9" s="48"/>
      <c r="BA9" s="48"/>
      <c r="BB9" s="48"/>
      <c r="BC9" s="48"/>
      <c r="BD9" s="48"/>
      <c r="BE9" s="48"/>
      <c r="BF9" s="48"/>
      <c r="BG9" s="48"/>
      <c r="BH9" s="48"/>
      <c r="BI9" s="48"/>
      <c r="BJ9" s="48"/>
    </row>
    <row r="10" spans="1:62">
      <c r="A10" s="48"/>
      <c r="B10" s="48"/>
      <c r="C10" s="48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8"/>
      <c r="AE10" s="48"/>
      <c r="AF10" s="48"/>
      <c r="AG10" s="48"/>
      <c r="AH10" s="48"/>
      <c r="AI10" s="48"/>
      <c r="AJ10" s="48"/>
      <c r="AK10" s="48"/>
      <c r="AL10" s="48"/>
      <c r="AM10" s="48"/>
      <c r="AN10" s="48"/>
      <c r="AO10" s="48"/>
      <c r="AP10" s="48"/>
      <c r="AQ10" s="48"/>
      <c r="AR10" s="48"/>
      <c r="AS10" s="48"/>
      <c r="AT10" s="48"/>
      <c r="AU10" s="48"/>
      <c r="AV10" s="48"/>
      <c r="AW10" s="48"/>
      <c r="AX10" s="48"/>
      <c r="AY10" s="48"/>
      <c r="AZ10" s="48"/>
      <c r="BA10" s="48"/>
      <c r="BB10" s="48"/>
      <c r="BC10" s="48"/>
      <c r="BD10" s="48"/>
      <c r="BE10" s="48"/>
      <c r="BF10" s="48"/>
      <c r="BG10" s="48"/>
      <c r="BH10" s="48"/>
      <c r="BI10" s="48"/>
      <c r="BJ10" s="48"/>
    </row>
    <row r="11" spans="1:62">
      <c r="A11" s="48"/>
      <c r="B11" s="48"/>
      <c r="C11" s="48"/>
      <c r="D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48"/>
      <c r="AJ11" s="48"/>
      <c r="AK11" s="48"/>
      <c r="AL11" s="48"/>
      <c r="AM11" s="48"/>
      <c r="AN11" s="48"/>
      <c r="AO11" s="48"/>
      <c r="AP11" s="48"/>
      <c r="AQ11" s="48"/>
      <c r="AR11" s="48"/>
      <c r="AS11" s="48"/>
      <c r="AT11" s="48"/>
      <c r="AU11" s="48"/>
      <c r="AV11" s="48"/>
      <c r="AW11" s="48"/>
      <c r="AX11" s="48"/>
      <c r="AY11" s="48"/>
      <c r="AZ11" s="48"/>
      <c r="BA11" s="48"/>
      <c r="BB11" s="48"/>
      <c r="BC11" s="48"/>
      <c r="BD11" s="48"/>
      <c r="BE11" s="48"/>
      <c r="BF11" s="48"/>
      <c r="BG11" s="48"/>
      <c r="BH11" s="48"/>
      <c r="BI11" s="48"/>
      <c r="BJ11" s="48"/>
    </row>
    <row r="12" spans="1:62">
      <c r="A12" s="48"/>
      <c r="B12" s="48"/>
      <c r="C12" s="48"/>
      <c r="D12" s="48"/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48"/>
      <c r="AS12" s="48"/>
      <c r="AT12" s="48"/>
      <c r="AU12" s="48"/>
      <c r="AV12" s="48"/>
      <c r="AW12" s="48"/>
      <c r="AX12" s="48"/>
      <c r="AY12" s="48"/>
      <c r="AZ12" s="48"/>
      <c r="BA12" s="48"/>
      <c r="BB12" s="48"/>
      <c r="BC12" s="48"/>
      <c r="BD12" s="48"/>
      <c r="BE12" s="48"/>
      <c r="BF12" s="48"/>
      <c r="BG12" s="48"/>
      <c r="BH12" s="48"/>
      <c r="BI12" s="48"/>
      <c r="BJ12" s="48"/>
    </row>
    <row r="13" spans="1:62">
      <c r="A13" s="72" t="s">
        <v>218</v>
      </c>
      <c r="B13" s="72"/>
      <c r="C13" s="72"/>
      <c r="D13" s="72"/>
      <c r="E13" s="72"/>
      <c r="F13" s="72"/>
      <c r="G13" s="72"/>
      <c r="H13" s="72"/>
      <c r="I13" s="72"/>
      <c r="J13" s="72"/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/>
      <c r="X13" s="72"/>
      <c r="Y13" s="72"/>
      <c r="Z13" s="72"/>
      <c r="AA13" s="72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48"/>
      <c r="AS13" s="48"/>
      <c r="AT13" s="48"/>
      <c r="AU13" s="48"/>
      <c r="AV13" s="48"/>
      <c r="AW13" s="48"/>
      <c r="AX13" s="48"/>
      <c r="AY13" s="48"/>
      <c r="AZ13" s="48"/>
      <c r="BA13" s="48"/>
      <c r="BB13" s="48"/>
      <c r="BC13" s="48"/>
      <c r="BD13" s="48"/>
      <c r="BE13" s="48"/>
      <c r="BF13" s="48"/>
      <c r="BG13" s="48"/>
      <c r="BH13" s="48"/>
      <c r="BI13" s="48"/>
      <c r="BJ13" s="48"/>
    </row>
    <row r="14" spans="1:62">
      <c r="A14" s="71" t="s">
        <v>219</v>
      </c>
      <c r="B14" s="71"/>
      <c r="C14" s="71"/>
      <c r="D14" s="71"/>
      <c r="E14" s="71"/>
      <c r="F14" s="71"/>
      <c r="G14" s="47"/>
      <c r="H14" s="71" t="s">
        <v>220</v>
      </c>
      <c r="I14" s="71"/>
      <c r="J14" s="71"/>
      <c r="K14" s="71"/>
      <c r="L14" s="71"/>
      <c r="M14" s="71"/>
      <c r="N14" s="47"/>
      <c r="O14" s="71" t="s">
        <v>221</v>
      </c>
      <c r="P14" s="71"/>
      <c r="Q14" s="71"/>
      <c r="R14" s="71"/>
      <c r="S14" s="71"/>
      <c r="T14" s="71"/>
      <c r="U14" s="47"/>
      <c r="V14" s="71" t="s">
        <v>222</v>
      </c>
      <c r="W14" s="71"/>
      <c r="X14" s="71"/>
      <c r="Y14" s="71"/>
      <c r="Z14" s="71"/>
      <c r="AA14" s="71"/>
      <c r="AB14" s="48"/>
      <c r="AC14" s="48"/>
      <c r="AD14" s="48"/>
      <c r="AE14" s="48"/>
      <c r="AF14" s="48"/>
      <c r="AG14" s="48"/>
      <c r="AH14" s="48"/>
      <c r="AI14" s="48"/>
      <c r="AJ14" s="48"/>
      <c r="AK14" s="48"/>
      <c r="AL14" s="48"/>
      <c r="AM14" s="48"/>
      <c r="AN14" s="48"/>
      <c r="AO14" s="48"/>
      <c r="AP14" s="48"/>
      <c r="AQ14" s="48"/>
      <c r="AR14" s="48"/>
      <c r="AS14" s="48"/>
      <c r="AT14" s="48"/>
      <c r="AU14" s="48"/>
      <c r="AV14" s="48"/>
      <c r="AW14" s="48"/>
      <c r="AX14" s="48"/>
      <c r="AY14" s="48"/>
      <c r="AZ14" s="48"/>
      <c r="BA14" s="48"/>
      <c r="BB14" s="48"/>
      <c r="BC14" s="48"/>
      <c r="BD14" s="48"/>
      <c r="BE14" s="48"/>
      <c r="BF14" s="48"/>
      <c r="BG14" s="48"/>
      <c r="BH14" s="48"/>
      <c r="BI14" s="48"/>
      <c r="BJ14" s="48"/>
    </row>
    <row r="15" spans="1:62">
      <c r="A15" s="60"/>
      <c r="B15" s="60" t="s">
        <v>209</v>
      </c>
      <c r="C15" s="60" t="s">
        <v>210</v>
      </c>
      <c r="D15" s="60" t="s">
        <v>211</v>
      </c>
      <c r="E15" s="60" t="s">
        <v>212</v>
      </c>
      <c r="F15" s="60" t="s">
        <v>204</v>
      </c>
      <c r="G15" s="47"/>
      <c r="H15" s="60"/>
      <c r="I15" s="60" t="s">
        <v>209</v>
      </c>
      <c r="J15" s="60" t="s">
        <v>210</v>
      </c>
      <c r="K15" s="60" t="s">
        <v>211</v>
      </c>
      <c r="L15" s="60" t="s">
        <v>212</v>
      </c>
      <c r="M15" s="60" t="s">
        <v>204</v>
      </c>
      <c r="N15" s="47"/>
      <c r="O15" s="60"/>
      <c r="P15" s="60" t="s">
        <v>209</v>
      </c>
      <c r="Q15" s="60" t="s">
        <v>210</v>
      </c>
      <c r="R15" s="60" t="s">
        <v>211</v>
      </c>
      <c r="S15" s="60" t="s">
        <v>212</v>
      </c>
      <c r="T15" s="60" t="s">
        <v>204</v>
      </c>
      <c r="U15" s="47"/>
      <c r="V15" s="60"/>
      <c r="W15" s="60" t="s">
        <v>209</v>
      </c>
      <c r="X15" s="60" t="s">
        <v>210</v>
      </c>
      <c r="Y15" s="60" t="s">
        <v>211</v>
      </c>
      <c r="Z15" s="60" t="s">
        <v>212</v>
      </c>
      <c r="AA15" s="60" t="s">
        <v>204</v>
      </c>
      <c r="AB15" s="48"/>
      <c r="AC15" s="48"/>
      <c r="AD15" s="48"/>
      <c r="AE15" s="48"/>
      <c r="AF15" s="48"/>
      <c r="AG15" s="48"/>
      <c r="AH15" s="48"/>
      <c r="AI15" s="48"/>
      <c r="AJ15" s="48"/>
      <c r="AK15" s="48"/>
      <c r="AL15" s="48"/>
      <c r="AM15" s="48"/>
      <c r="AN15" s="48"/>
      <c r="AO15" s="48"/>
      <c r="AP15" s="48"/>
      <c r="AQ15" s="48"/>
      <c r="AR15" s="48"/>
      <c r="AS15" s="48"/>
      <c r="AT15" s="48"/>
      <c r="AU15" s="48"/>
      <c r="AV15" s="48"/>
      <c r="AW15" s="48"/>
      <c r="AX15" s="48"/>
      <c r="AY15" s="48"/>
      <c r="AZ15" s="48"/>
      <c r="BA15" s="48"/>
      <c r="BB15" s="48"/>
      <c r="BC15" s="48"/>
      <c r="BD15" s="48"/>
      <c r="BE15" s="48"/>
      <c r="BF15" s="48"/>
      <c r="BG15" s="48"/>
      <c r="BH15" s="48"/>
      <c r="BI15" s="48"/>
      <c r="BJ15" s="48"/>
    </row>
    <row r="16" spans="1:62">
      <c r="A16" s="60" t="s">
        <v>223</v>
      </c>
      <c r="B16" s="60">
        <v>550</v>
      </c>
      <c r="C16" s="60">
        <v>750</v>
      </c>
      <c r="D16" s="60">
        <v>0</v>
      </c>
      <c r="E16" s="60">
        <v>3000</v>
      </c>
      <c r="F16" s="60">
        <f>'DRIs DATA 입력'!F16</f>
        <v>508.65539999999999</v>
      </c>
      <c r="G16" s="47"/>
      <c r="H16" s="60" t="s">
        <v>3</v>
      </c>
      <c r="I16" s="60">
        <v>0</v>
      </c>
      <c r="J16" s="60">
        <v>0</v>
      </c>
      <c r="K16" s="60">
        <v>12</v>
      </c>
      <c r="L16" s="60">
        <v>540</v>
      </c>
      <c r="M16" s="60">
        <f>'DRIs DATA 입력'!M16</f>
        <v>18.259508</v>
      </c>
      <c r="N16" s="47"/>
      <c r="O16" s="60" t="s">
        <v>4</v>
      </c>
      <c r="P16" s="60">
        <v>0</v>
      </c>
      <c r="Q16" s="60">
        <v>0</v>
      </c>
      <c r="R16" s="60">
        <v>10</v>
      </c>
      <c r="S16" s="60">
        <v>100</v>
      </c>
      <c r="T16" s="60">
        <f>'DRIs DATA 입력'!T16</f>
        <v>3.1803298</v>
      </c>
      <c r="U16" s="47"/>
      <c r="V16" s="60" t="s">
        <v>5</v>
      </c>
      <c r="W16" s="60">
        <v>0</v>
      </c>
      <c r="X16" s="60">
        <v>0</v>
      </c>
      <c r="Y16" s="60">
        <v>75</v>
      </c>
      <c r="Z16" s="60">
        <v>0</v>
      </c>
      <c r="AA16" s="60">
        <f>'DRIs DATA 입력'!AA16</f>
        <v>328.57913000000002</v>
      </c>
      <c r="AB16" s="48"/>
      <c r="AC16" s="48"/>
      <c r="AD16" s="48"/>
      <c r="AE16" s="48"/>
      <c r="AF16" s="48"/>
      <c r="AG16" s="48"/>
      <c r="AH16" s="48"/>
      <c r="AI16" s="48"/>
      <c r="AJ16" s="48"/>
      <c r="AK16" s="48"/>
      <c r="AL16" s="48"/>
      <c r="AM16" s="48"/>
      <c r="AN16" s="48"/>
      <c r="AO16" s="48"/>
      <c r="AP16" s="48"/>
      <c r="AQ16" s="48"/>
      <c r="AR16" s="48"/>
      <c r="AS16" s="48"/>
      <c r="AT16" s="48"/>
      <c r="AU16" s="48"/>
      <c r="AV16" s="48"/>
      <c r="AW16" s="48"/>
      <c r="AX16" s="48"/>
      <c r="AY16" s="48"/>
      <c r="AZ16" s="48"/>
      <c r="BA16" s="48"/>
      <c r="BB16" s="48"/>
      <c r="BC16" s="48"/>
      <c r="BD16" s="48"/>
      <c r="BE16" s="48"/>
      <c r="BF16" s="48"/>
      <c r="BG16" s="48"/>
      <c r="BH16" s="48"/>
      <c r="BI16" s="48"/>
      <c r="BJ16" s="48"/>
    </row>
    <row r="17" spans="1:62">
      <c r="A17" s="48"/>
      <c r="B17" s="48"/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  <c r="AA17" s="48"/>
      <c r="AB17" s="48"/>
      <c r="AC17" s="48"/>
      <c r="AD17" s="48"/>
      <c r="AE17" s="48"/>
      <c r="AF17" s="48"/>
      <c r="AG17" s="48"/>
      <c r="AH17" s="48"/>
      <c r="AI17" s="48"/>
      <c r="AJ17" s="48"/>
      <c r="AK17" s="48"/>
      <c r="AL17" s="48"/>
      <c r="AM17" s="48"/>
      <c r="AN17" s="48"/>
      <c r="AO17" s="48"/>
      <c r="AP17" s="48"/>
      <c r="AQ17" s="48"/>
      <c r="AR17" s="48"/>
      <c r="AS17" s="48"/>
      <c r="AT17" s="48"/>
      <c r="AU17" s="48"/>
      <c r="AV17" s="48"/>
      <c r="AW17" s="48"/>
      <c r="AX17" s="48"/>
      <c r="AY17" s="48"/>
      <c r="AZ17" s="48"/>
      <c r="BA17" s="48"/>
      <c r="BB17" s="48"/>
      <c r="BC17" s="48"/>
      <c r="BD17" s="48"/>
      <c r="BE17" s="48"/>
      <c r="BF17" s="48"/>
      <c r="BG17" s="48"/>
      <c r="BH17" s="48"/>
      <c r="BI17" s="48"/>
      <c r="BJ17" s="48"/>
    </row>
    <row r="18" spans="1:62">
      <c r="A18" s="48"/>
      <c r="B18" s="48"/>
      <c r="C18" s="48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  <c r="AG18" s="48"/>
      <c r="AH18" s="48"/>
      <c r="AI18" s="48"/>
      <c r="AJ18" s="48"/>
      <c r="AK18" s="48"/>
      <c r="AL18" s="48"/>
      <c r="AM18" s="48"/>
      <c r="AN18" s="48"/>
      <c r="AO18" s="48"/>
      <c r="AP18" s="48"/>
      <c r="AQ18" s="48"/>
      <c r="AR18" s="48"/>
      <c r="AS18" s="48"/>
      <c r="AT18" s="48"/>
      <c r="AU18" s="48"/>
      <c r="AV18" s="48"/>
      <c r="AW18" s="48"/>
      <c r="AX18" s="48"/>
      <c r="AY18" s="48"/>
      <c r="AZ18" s="48"/>
      <c r="BA18" s="48"/>
      <c r="BB18" s="48"/>
      <c r="BC18" s="48"/>
      <c r="BD18" s="48"/>
      <c r="BE18" s="48"/>
      <c r="BF18" s="48"/>
      <c r="BG18" s="48"/>
      <c r="BH18" s="48"/>
      <c r="BI18" s="48"/>
      <c r="BJ18" s="48"/>
    </row>
    <row r="19" spans="1:62">
      <c r="A19" s="48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/>
      <c r="AG19" s="48"/>
      <c r="AH19" s="48"/>
      <c r="AI19" s="48"/>
      <c r="AJ19" s="48"/>
      <c r="AK19" s="48"/>
      <c r="AL19" s="48"/>
      <c r="AM19" s="48"/>
      <c r="AN19" s="48"/>
      <c r="AO19" s="48"/>
      <c r="AP19" s="48"/>
      <c r="AQ19" s="48"/>
      <c r="AR19" s="48"/>
      <c r="AS19" s="48"/>
      <c r="AT19" s="48"/>
      <c r="AU19" s="48"/>
      <c r="AV19" s="48"/>
      <c r="AW19" s="48"/>
      <c r="AX19" s="48"/>
      <c r="AY19" s="48"/>
      <c r="AZ19" s="48"/>
      <c r="BA19" s="48"/>
      <c r="BB19" s="48"/>
      <c r="BC19" s="48"/>
      <c r="BD19" s="48"/>
      <c r="BE19" s="48"/>
      <c r="BF19" s="48"/>
      <c r="BG19" s="48"/>
      <c r="BH19" s="48"/>
      <c r="BI19" s="48"/>
      <c r="BJ19" s="48"/>
    </row>
    <row r="20" spans="1:62">
      <c r="A20" s="48"/>
      <c r="B20" s="48"/>
      <c r="C20" s="48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48"/>
      <c r="AF20" s="48"/>
      <c r="AG20" s="48"/>
      <c r="AH20" s="48"/>
      <c r="AI20" s="48"/>
      <c r="AJ20" s="48"/>
      <c r="AK20" s="48"/>
      <c r="AL20" s="48"/>
      <c r="AM20" s="48"/>
      <c r="AN20" s="48"/>
      <c r="AO20" s="48"/>
      <c r="AP20" s="48"/>
      <c r="AQ20" s="48"/>
      <c r="AR20" s="48"/>
      <c r="AS20" s="48"/>
      <c r="AT20" s="48"/>
      <c r="AU20" s="48"/>
      <c r="AV20" s="48"/>
      <c r="AW20" s="48"/>
      <c r="AX20" s="48"/>
      <c r="AY20" s="48"/>
      <c r="AZ20" s="48"/>
      <c r="BA20" s="48"/>
      <c r="BB20" s="48"/>
      <c r="BC20" s="48"/>
      <c r="BD20" s="48"/>
      <c r="BE20" s="48"/>
      <c r="BF20" s="48"/>
      <c r="BG20" s="48"/>
      <c r="BH20" s="48"/>
      <c r="BI20" s="48"/>
      <c r="BJ20" s="48"/>
    </row>
    <row r="21" spans="1:62">
      <c r="A21" s="48"/>
      <c r="B21" s="48"/>
      <c r="C21" s="48"/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  <c r="AG21" s="48"/>
      <c r="AH21" s="48"/>
      <c r="AI21" s="48"/>
      <c r="AJ21" s="48"/>
      <c r="AK21" s="48"/>
      <c r="AL21" s="48"/>
      <c r="AM21" s="48"/>
      <c r="AN21" s="48"/>
      <c r="AO21" s="48"/>
      <c r="AP21" s="48"/>
      <c r="AQ21" s="48"/>
      <c r="AR21" s="48"/>
      <c r="AS21" s="48"/>
      <c r="AT21" s="48"/>
      <c r="AU21" s="48"/>
      <c r="AV21" s="48"/>
      <c r="AW21" s="48"/>
      <c r="AX21" s="48"/>
      <c r="AY21" s="48"/>
      <c r="AZ21" s="48"/>
      <c r="BA21" s="48"/>
      <c r="BB21" s="48"/>
      <c r="BC21" s="48"/>
      <c r="BD21" s="48"/>
      <c r="BE21" s="48"/>
      <c r="BF21" s="48"/>
      <c r="BG21" s="48"/>
      <c r="BH21" s="48"/>
      <c r="BI21" s="48"/>
      <c r="BJ21" s="48"/>
    </row>
    <row r="22" spans="1:62">
      <c r="A22" s="48"/>
      <c r="B22" s="48"/>
      <c r="C22" s="48"/>
      <c r="D22" s="48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48"/>
      <c r="AD22" s="48"/>
      <c r="AE22" s="48"/>
      <c r="AF22" s="48"/>
      <c r="AG22" s="48"/>
      <c r="AH22" s="48"/>
      <c r="AI22" s="48"/>
      <c r="AJ22" s="48"/>
      <c r="AK22" s="48"/>
      <c r="AL22" s="48"/>
      <c r="AM22" s="48"/>
      <c r="AN22" s="48"/>
      <c r="AO22" s="48"/>
      <c r="AP22" s="48"/>
      <c r="AQ22" s="48"/>
      <c r="AR22" s="48"/>
      <c r="AS22" s="48"/>
      <c r="AT22" s="48"/>
      <c r="AU22" s="48"/>
      <c r="AV22" s="48"/>
      <c r="AW22" s="48"/>
      <c r="AX22" s="48"/>
      <c r="AY22" s="48"/>
      <c r="AZ22" s="48"/>
      <c r="BA22" s="48"/>
      <c r="BB22" s="48"/>
      <c r="BC22" s="48"/>
      <c r="BD22" s="48"/>
      <c r="BE22" s="48"/>
      <c r="BF22" s="48"/>
      <c r="BG22" s="48"/>
      <c r="BH22" s="48"/>
      <c r="BI22" s="48"/>
      <c r="BJ22" s="48"/>
    </row>
    <row r="23" spans="1:62">
      <c r="A23" s="72" t="s">
        <v>224</v>
      </c>
      <c r="B23" s="72"/>
      <c r="C23" s="72"/>
      <c r="D23" s="72"/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72"/>
      <c r="Q23" s="72"/>
      <c r="R23" s="72"/>
      <c r="S23" s="72"/>
      <c r="T23" s="72"/>
      <c r="U23" s="72"/>
      <c r="V23" s="72"/>
      <c r="W23" s="72"/>
      <c r="X23" s="72"/>
      <c r="Y23" s="72"/>
      <c r="Z23" s="72"/>
      <c r="AA23" s="72"/>
      <c r="AB23" s="72"/>
      <c r="AC23" s="72"/>
      <c r="AD23" s="72"/>
      <c r="AE23" s="72"/>
      <c r="AF23" s="72"/>
      <c r="AG23" s="72"/>
      <c r="AH23" s="72"/>
      <c r="AI23" s="72"/>
      <c r="AJ23" s="72"/>
      <c r="AK23" s="72"/>
      <c r="AL23" s="72"/>
      <c r="AM23" s="72"/>
      <c r="AN23" s="72"/>
      <c r="AO23" s="72"/>
      <c r="AP23" s="72"/>
      <c r="AQ23" s="72"/>
      <c r="AR23" s="72"/>
      <c r="AS23" s="72"/>
      <c r="AT23" s="72"/>
      <c r="AU23" s="72"/>
      <c r="AV23" s="72"/>
      <c r="AW23" s="72"/>
      <c r="AX23" s="72"/>
      <c r="AY23" s="72"/>
      <c r="AZ23" s="72"/>
      <c r="BA23" s="72"/>
      <c r="BB23" s="72"/>
      <c r="BC23" s="72"/>
      <c r="BD23" s="72"/>
      <c r="BE23" s="72"/>
      <c r="BF23" s="72"/>
      <c r="BG23" s="72"/>
      <c r="BH23" s="72"/>
      <c r="BI23" s="72"/>
      <c r="BJ23" s="72"/>
    </row>
    <row r="24" spans="1:62">
      <c r="A24" s="71" t="s">
        <v>225</v>
      </c>
      <c r="B24" s="71"/>
      <c r="C24" s="71"/>
      <c r="D24" s="71"/>
      <c r="E24" s="71"/>
      <c r="F24" s="71"/>
      <c r="G24" s="47"/>
      <c r="H24" s="71" t="s">
        <v>226</v>
      </c>
      <c r="I24" s="71"/>
      <c r="J24" s="71"/>
      <c r="K24" s="71"/>
      <c r="L24" s="71"/>
      <c r="M24" s="71"/>
      <c r="N24" s="47"/>
      <c r="O24" s="71" t="s">
        <v>227</v>
      </c>
      <c r="P24" s="71"/>
      <c r="Q24" s="71"/>
      <c r="R24" s="71"/>
      <c r="S24" s="71"/>
      <c r="T24" s="71"/>
      <c r="U24" s="47"/>
      <c r="V24" s="71" t="s">
        <v>228</v>
      </c>
      <c r="W24" s="71"/>
      <c r="X24" s="71"/>
      <c r="Y24" s="71"/>
      <c r="Z24" s="71"/>
      <c r="AA24" s="71"/>
      <c r="AB24" s="47"/>
      <c r="AC24" s="71" t="s">
        <v>229</v>
      </c>
      <c r="AD24" s="71"/>
      <c r="AE24" s="71"/>
      <c r="AF24" s="71"/>
      <c r="AG24" s="71"/>
      <c r="AH24" s="71"/>
      <c r="AI24" s="47"/>
      <c r="AJ24" s="71" t="s">
        <v>230</v>
      </c>
      <c r="AK24" s="71"/>
      <c r="AL24" s="71"/>
      <c r="AM24" s="71"/>
      <c r="AN24" s="71"/>
      <c r="AO24" s="71"/>
      <c r="AP24" s="47"/>
      <c r="AQ24" s="71" t="s">
        <v>231</v>
      </c>
      <c r="AR24" s="71"/>
      <c r="AS24" s="71"/>
      <c r="AT24" s="71"/>
      <c r="AU24" s="71"/>
      <c r="AV24" s="71"/>
      <c r="AW24" s="47"/>
      <c r="AX24" s="71" t="s">
        <v>232</v>
      </c>
      <c r="AY24" s="71"/>
      <c r="AZ24" s="71"/>
      <c r="BA24" s="71"/>
      <c r="BB24" s="71"/>
      <c r="BC24" s="71"/>
      <c r="BD24" s="47"/>
      <c r="BE24" s="71" t="s">
        <v>233</v>
      </c>
      <c r="BF24" s="71"/>
      <c r="BG24" s="71"/>
      <c r="BH24" s="71"/>
      <c r="BI24" s="71"/>
      <c r="BJ24" s="71"/>
    </row>
    <row r="25" spans="1:62">
      <c r="A25" s="60"/>
      <c r="B25" s="60" t="s">
        <v>209</v>
      </c>
      <c r="C25" s="60" t="s">
        <v>210</v>
      </c>
      <c r="D25" s="60" t="s">
        <v>211</v>
      </c>
      <c r="E25" s="60" t="s">
        <v>212</v>
      </c>
      <c r="F25" s="60" t="s">
        <v>204</v>
      </c>
      <c r="G25" s="47"/>
      <c r="H25" s="60"/>
      <c r="I25" s="60" t="s">
        <v>209</v>
      </c>
      <c r="J25" s="60" t="s">
        <v>210</v>
      </c>
      <c r="K25" s="60" t="s">
        <v>211</v>
      </c>
      <c r="L25" s="60" t="s">
        <v>212</v>
      </c>
      <c r="M25" s="60" t="s">
        <v>204</v>
      </c>
      <c r="N25" s="47"/>
      <c r="O25" s="60"/>
      <c r="P25" s="60" t="s">
        <v>209</v>
      </c>
      <c r="Q25" s="60" t="s">
        <v>210</v>
      </c>
      <c r="R25" s="60" t="s">
        <v>211</v>
      </c>
      <c r="S25" s="60" t="s">
        <v>212</v>
      </c>
      <c r="T25" s="60" t="s">
        <v>204</v>
      </c>
      <c r="U25" s="47"/>
      <c r="V25" s="60"/>
      <c r="W25" s="60" t="s">
        <v>209</v>
      </c>
      <c r="X25" s="60" t="s">
        <v>210</v>
      </c>
      <c r="Y25" s="60" t="s">
        <v>211</v>
      </c>
      <c r="Z25" s="60" t="s">
        <v>212</v>
      </c>
      <c r="AA25" s="60" t="s">
        <v>204</v>
      </c>
      <c r="AB25" s="47"/>
      <c r="AC25" s="60"/>
      <c r="AD25" s="60" t="s">
        <v>209</v>
      </c>
      <c r="AE25" s="60" t="s">
        <v>210</v>
      </c>
      <c r="AF25" s="60" t="s">
        <v>211</v>
      </c>
      <c r="AG25" s="60" t="s">
        <v>212</v>
      </c>
      <c r="AH25" s="60" t="s">
        <v>204</v>
      </c>
      <c r="AI25" s="47"/>
      <c r="AJ25" s="60"/>
      <c r="AK25" s="60" t="s">
        <v>209</v>
      </c>
      <c r="AL25" s="60" t="s">
        <v>210</v>
      </c>
      <c r="AM25" s="60" t="s">
        <v>211</v>
      </c>
      <c r="AN25" s="60" t="s">
        <v>212</v>
      </c>
      <c r="AO25" s="60" t="s">
        <v>204</v>
      </c>
      <c r="AP25" s="47"/>
      <c r="AQ25" s="60"/>
      <c r="AR25" s="60" t="s">
        <v>209</v>
      </c>
      <c r="AS25" s="60" t="s">
        <v>210</v>
      </c>
      <c r="AT25" s="60" t="s">
        <v>211</v>
      </c>
      <c r="AU25" s="60" t="s">
        <v>212</v>
      </c>
      <c r="AV25" s="60" t="s">
        <v>204</v>
      </c>
      <c r="AW25" s="47"/>
      <c r="AX25" s="60"/>
      <c r="AY25" s="60" t="s">
        <v>209</v>
      </c>
      <c r="AZ25" s="60" t="s">
        <v>210</v>
      </c>
      <c r="BA25" s="60" t="s">
        <v>211</v>
      </c>
      <c r="BB25" s="60" t="s">
        <v>212</v>
      </c>
      <c r="BC25" s="60" t="s">
        <v>204</v>
      </c>
      <c r="BD25" s="47"/>
      <c r="BE25" s="60"/>
      <c r="BF25" s="60" t="s">
        <v>209</v>
      </c>
      <c r="BG25" s="60" t="s">
        <v>210</v>
      </c>
      <c r="BH25" s="60" t="s">
        <v>211</v>
      </c>
      <c r="BI25" s="60" t="s">
        <v>212</v>
      </c>
      <c r="BJ25" s="60" t="s">
        <v>204</v>
      </c>
    </row>
    <row r="26" spans="1:62">
      <c r="A26" s="60" t="s">
        <v>8</v>
      </c>
      <c r="B26" s="60">
        <v>75</v>
      </c>
      <c r="C26" s="60">
        <v>100</v>
      </c>
      <c r="D26" s="60">
        <v>0</v>
      </c>
      <c r="E26" s="60">
        <v>2000</v>
      </c>
      <c r="F26" s="60">
        <f>'DRIs DATA 입력'!F26</f>
        <v>104.807495</v>
      </c>
      <c r="G26" s="47"/>
      <c r="H26" s="60" t="s">
        <v>9</v>
      </c>
      <c r="I26" s="60">
        <v>1</v>
      </c>
      <c r="J26" s="60">
        <v>1.2</v>
      </c>
      <c r="K26" s="60">
        <v>0</v>
      </c>
      <c r="L26" s="60">
        <v>0</v>
      </c>
      <c r="M26" s="60">
        <f>'DRIs DATA 입력'!M26</f>
        <v>1.5522214000000001</v>
      </c>
      <c r="N26" s="47"/>
      <c r="O26" s="60" t="s">
        <v>10</v>
      </c>
      <c r="P26" s="60">
        <v>1.3</v>
      </c>
      <c r="Q26" s="60">
        <v>1.5</v>
      </c>
      <c r="R26" s="60">
        <v>0</v>
      </c>
      <c r="S26" s="60">
        <v>0</v>
      </c>
      <c r="T26" s="60">
        <f>'DRIs DATA 입력'!T26</f>
        <v>1.1502216000000001</v>
      </c>
      <c r="U26" s="47"/>
      <c r="V26" s="60" t="s">
        <v>11</v>
      </c>
      <c r="W26" s="60">
        <v>12</v>
      </c>
      <c r="X26" s="60">
        <v>16</v>
      </c>
      <c r="Y26" s="60">
        <v>0</v>
      </c>
      <c r="Z26" s="60">
        <v>35</v>
      </c>
      <c r="AA26" s="60">
        <f>'DRIs DATA 입력'!AA26</f>
        <v>14.599672999999999</v>
      </c>
      <c r="AB26" s="47"/>
      <c r="AC26" s="60" t="s">
        <v>12</v>
      </c>
      <c r="AD26" s="60">
        <v>1.3</v>
      </c>
      <c r="AE26" s="60">
        <v>1.5</v>
      </c>
      <c r="AF26" s="60">
        <v>0</v>
      </c>
      <c r="AG26" s="60">
        <v>100</v>
      </c>
      <c r="AH26" s="60">
        <f>'DRIs DATA 입력'!AH26</f>
        <v>1.6860343</v>
      </c>
      <c r="AI26" s="47"/>
      <c r="AJ26" s="60" t="s">
        <v>234</v>
      </c>
      <c r="AK26" s="60">
        <v>320</v>
      </c>
      <c r="AL26" s="60">
        <v>400</v>
      </c>
      <c r="AM26" s="60">
        <v>0</v>
      </c>
      <c r="AN26" s="60">
        <v>1000</v>
      </c>
      <c r="AO26" s="60">
        <f>'DRIs DATA 입력'!AO26</f>
        <v>555.92913999999996</v>
      </c>
      <c r="AP26" s="47"/>
      <c r="AQ26" s="60" t="s">
        <v>13</v>
      </c>
      <c r="AR26" s="60">
        <v>2</v>
      </c>
      <c r="AS26" s="60">
        <v>2.4</v>
      </c>
      <c r="AT26" s="60">
        <v>0</v>
      </c>
      <c r="AU26" s="60">
        <v>0</v>
      </c>
      <c r="AV26" s="60">
        <f>'DRIs DATA 입력'!AV26</f>
        <v>7.0908274999999996</v>
      </c>
      <c r="AW26" s="47"/>
      <c r="AX26" s="60" t="s">
        <v>14</v>
      </c>
      <c r="AY26" s="60">
        <v>0</v>
      </c>
      <c r="AZ26" s="60">
        <v>0</v>
      </c>
      <c r="BA26" s="60">
        <v>5</v>
      </c>
      <c r="BB26" s="60">
        <v>0</v>
      </c>
      <c r="BC26" s="60">
        <f>'DRIs DATA 입력'!BC26</f>
        <v>1.7032020999999999</v>
      </c>
      <c r="BD26" s="47"/>
      <c r="BE26" s="60" t="s">
        <v>15</v>
      </c>
      <c r="BF26" s="60">
        <v>0</v>
      </c>
      <c r="BG26" s="60">
        <v>0</v>
      </c>
      <c r="BH26" s="60">
        <v>30</v>
      </c>
      <c r="BI26" s="60">
        <v>0</v>
      </c>
      <c r="BJ26" s="60">
        <f>'DRIs DATA 입력'!BJ26</f>
        <v>0.78995084999999998</v>
      </c>
    </row>
    <row r="27" spans="1:62">
      <c r="A27" s="48"/>
      <c r="B27" s="48"/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  <c r="AA27" s="48"/>
      <c r="AB27" s="48"/>
      <c r="AC27" s="48"/>
      <c r="AD27" s="48"/>
      <c r="AE27" s="48"/>
      <c r="AF27" s="48"/>
      <c r="AG27" s="48"/>
      <c r="AH27" s="48"/>
      <c r="AI27" s="48"/>
      <c r="AJ27" s="48"/>
      <c r="AK27" s="48"/>
      <c r="AL27" s="48"/>
      <c r="AM27" s="48"/>
      <c r="AN27" s="48"/>
      <c r="AO27" s="48"/>
      <c r="AP27" s="48"/>
      <c r="AQ27" s="48"/>
      <c r="AR27" s="48"/>
      <c r="AS27" s="48"/>
      <c r="AT27" s="48"/>
      <c r="AU27" s="48"/>
      <c r="AV27" s="48"/>
      <c r="AW27" s="48"/>
      <c r="AX27" s="48"/>
      <c r="AY27" s="48"/>
      <c r="AZ27" s="48"/>
      <c r="BA27" s="48"/>
      <c r="BB27" s="48"/>
      <c r="BC27" s="48"/>
      <c r="BD27" s="48"/>
      <c r="BE27" s="48"/>
      <c r="BF27" s="48"/>
      <c r="BG27" s="48"/>
      <c r="BH27" s="48"/>
      <c r="BI27" s="48"/>
      <c r="BJ27" s="48"/>
    </row>
    <row r="28" spans="1:62">
      <c r="A28" s="48"/>
      <c r="B28" s="48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  <c r="AA28" s="48"/>
      <c r="AB28" s="48"/>
      <c r="AC28" s="48"/>
      <c r="AD28" s="48"/>
      <c r="AE28" s="48"/>
      <c r="AF28" s="48"/>
      <c r="AG28" s="48"/>
      <c r="AH28" s="48"/>
      <c r="AI28" s="48"/>
      <c r="AJ28" s="48"/>
      <c r="AK28" s="48"/>
      <c r="AL28" s="48"/>
      <c r="AM28" s="48"/>
      <c r="AN28" s="48"/>
      <c r="AO28" s="48"/>
      <c r="AP28" s="48"/>
      <c r="AQ28" s="48"/>
      <c r="AR28" s="48"/>
      <c r="AS28" s="48"/>
      <c r="AT28" s="48"/>
      <c r="AU28" s="48"/>
      <c r="AV28" s="48"/>
      <c r="AW28" s="48"/>
      <c r="AX28" s="48"/>
      <c r="AY28" s="48"/>
      <c r="AZ28" s="48"/>
      <c r="BA28" s="48"/>
      <c r="BB28" s="48"/>
      <c r="BC28" s="48"/>
      <c r="BD28" s="48"/>
      <c r="BE28" s="48"/>
      <c r="BF28" s="48"/>
      <c r="BG28" s="48"/>
      <c r="BH28" s="48"/>
      <c r="BI28" s="48"/>
      <c r="BJ28" s="48"/>
    </row>
    <row r="29" spans="1:62">
      <c r="A29" s="48"/>
      <c r="B29" s="48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  <c r="AA29" s="48"/>
      <c r="AB29" s="48"/>
      <c r="AC29" s="48"/>
      <c r="AD29" s="48"/>
      <c r="AE29" s="48"/>
      <c r="AF29" s="48"/>
      <c r="AG29" s="48"/>
      <c r="AH29" s="48"/>
      <c r="AI29" s="48"/>
      <c r="AJ29" s="48"/>
      <c r="AK29" s="48"/>
      <c r="AL29" s="48"/>
      <c r="AM29" s="48"/>
      <c r="AN29" s="48"/>
      <c r="AO29" s="48"/>
      <c r="AP29" s="48"/>
      <c r="AQ29" s="48"/>
      <c r="AR29" s="48"/>
      <c r="AS29" s="48"/>
      <c r="AT29" s="48"/>
      <c r="AU29" s="48"/>
      <c r="AV29" s="48"/>
      <c r="AW29" s="48"/>
      <c r="AX29" s="48"/>
      <c r="AY29" s="48"/>
      <c r="AZ29" s="48"/>
      <c r="BA29" s="48"/>
      <c r="BB29" s="48"/>
      <c r="BC29" s="48"/>
      <c r="BD29" s="48"/>
      <c r="BE29" s="48"/>
      <c r="BF29" s="48"/>
      <c r="BG29" s="48"/>
      <c r="BH29" s="48"/>
      <c r="BI29" s="48"/>
      <c r="BJ29" s="48"/>
    </row>
    <row r="30" spans="1:62">
      <c r="A30" s="48"/>
      <c r="B30" s="48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  <c r="AA30" s="48"/>
      <c r="AB30" s="48"/>
      <c r="AC30" s="48"/>
      <c r="AD30" s="48"/>
      <c r="AE30" s="48"/>
      <c r="AF30" s="48"/>
      <c r="AG30" s="48"/>
      <c r="AH30" s="48"/>
      <c r="AI30" s="48"/>
      <c r="AJ30" s="48"/>
      <c r="AK30" s="48"/>
      <c r="AL30" s="48"/>
      <c r="AM30" s="48"/>
      <c r="AN30" s="48"/>
      <c r="AO30" s="48"/>
      <c r="AP30" s="48"/>
      <c r="AQ30" s="48"/>
      <c r="AR30" s="48"/>
      <c r="AS30" s="48"/>
      <c r="AT30" s="48"/>
      <c r="AU30" s="48"/>
      <c r="AV30" s="48"/>
      <c r="AW30" s="48"/>
      <c r="AX30" s="48"/>
      <c r="AY30" s="48"/>
      <c r="AZ30" s="48"/>
      <c r="BA30" s="48"/>
      <c r="BB30" s="48"/>
      <c r="BC30" s="48"/>
      <c r="BD30" s="48"/>
      <c r="BE30" s="48"/>
      <c r="BF30" s="48"/>
      <c r="BG30" s="48"/>
      <c r="BH30" s="48"/>
      <c r="BI30" s="48"/>
      <c r="BJ30" s="48"/>
    </row>
    <row r="31" spans="1:62">
      <c r="A31" s="48"/>
      <c r="B31" s="48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48"/>
      <c r="AF31" s="48"/>
      <c r="AG31" s="48"/>
      <c r="AH31" s="48"/>
      <c r="AI31" s="48"/>
      <c r="AJ31" s="48"/>
      <c r="AK31" s="48"/>
      <c r="AL31" s="48"/>
      <c r="AM31" s="48"/>
      <c r="AN31" s="48"/>
      <c r="AO31" s="48"/>
      <c r="AP31" s="48"/>
      <c r="AQ31" s="48"/>
      <c r="AR31" s="48"/>
      <c r="AS31" s="48"/>
      <c r="AT31" s="48"/>
      <c r="AU31" s="48"/>
      <c r="AV31" s="48"/>
      <c r="AW31" s="48"/>
      <c r="AX31" s="48"/>
      <c r="AY31" s="48"/>
      <c r="AZ31" s="48"/>
      <c r="BA31" s="48"/>
      <c r="BB31" s="48"/>
      <c r="BC31" s="48"/>
      <c r="BD31" s="48"/>
      <c r="BE31" s="48"/>
      <c r="BF31" s="48"/>
      <c r="BG31" s="48"/>
      <c r="BH31" s="48"/>
      <c r="BI31" s="48"/>
      <c r="BJ31" s="48"/>
    </row>
    <row r="32" spans="1:62">
      <c r="A32" s="48"/>
      <c r="B32" s="48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  <c r="AA32" s="48"/>
      <c r="AB32" s="48"/>
      <c r="AC32" s="48"/>
      <c r="AD32" s="48"/>
      <c r="AE32" s="48"/>
      <c r="AF32" s="48"/>
      <c r="AG32" s="48"/>
      <c r="AH32" s="48"/>
      <c r="AI32" s="48"/>
      <c r="AJ32" s="48"/>
      <c r="AK32" s="48"/>
      <c r="AL32" s="48"/>
      <c r="AM32" s="48"/>
      <c r="AN32" s="48"/>
      <c r="AO32" s="48"/>
      <c r="AP32" s="48"/>
      <c r="AQ32" s="48"/>
      <c r="AR32" s="48"/>
      <c r="AS32" s="48"/>
      <c r="AT32" s="48"/>
      <c r="AU32" s="48"/>
      <c r="AV32" s="48"/>
      <c r="AW32" s="48"/>
      <c r="AX32" s="48"/>
      <c r="AY32" s="48"/>
      <c r="AZ32" s="48"/>
      <c r="BA32" s="48"/>
      <c r="BB32" s="48"/>
      <c r="BC32" s="48"/>
      <c r="BD32" s="48"/>
      <c r="BE32" s="48"/>
      <c r="BF32" s="48"/>
      <c r="BG32" s="48"/>
      <c r="BH32" s="48"/>
      <c r="BI32" s="48"/>
      <c r="BJ32" s="48"/>
    </row>
    <row r="33" spans="1:68">
      <c r="A33" s="72" t="s">
        <v>235</v>
      </c>
      <c r="B33" s="72"/>
      <c r="C33" s="72"/>
      <c r="D33" s="72"/>
      <c r="E33" s="72"/>
      <c r="F33" s="72"/>
      <c r="G33" s="72"/>
      <c r="H33" s="72"/>
      <c r="I33" s="72"/>
      <c r="J33" s="72"/>
      <c r="K33" s="72"/>
      <c r="L33" s="72"/>
      <c r="M33" s="72"/>
      <c r="N33" s="72"/>
      <c r="O33" s="72"/>
      <c r="P33" s="72"/>
      <c r="Q33" s="72"/>
      <c r="R33" s="72"/>
      <c r="S33" s="72"/>
      <c r="T33" s="72"/>
      <c r="U33" s="72"/>
      <c r="V33" s="72"/>
      <c r="W33" s="72"/>
      <c r="X33" s="72"/>
      <c r="Y33" s="72"/>
      <c r="Z33" s="72"/>
      <c r="AA33" s="72"/>
      <c r="AB33" s="72"/>
      <c r="AC33" s="72"/>
      <c r="AD33" s="72"/>
      <c r="AE33" s="72"/>
      <c r="AF33" s="72"/>
      <c r="AG33" s="72"/>
      <c r="AH33" s="72"/>
      <c r="AI33" s="72"/>
      <c r="AJ33" s="72"/>
      <c r="AK33" s="72"/>
      <c r="AL33" s="72"/>
      <c r="AM33" s="72"/>
      <c r="AN33" s="72"/>
      <c r="AO33" s="72"/>
      <c r="AP33" s="49"/>
      <c r="AQ33" s="49"/>
      <c r="AR33" s="49"/>
      <c r="AS33" s="49"/>
      <c r="AT33" s="49"/>
      <c r="AU33" s="49"/>
      <c r="AV33" s="49"/>
      <c r="AW33" s="49"/>
      <c r="AX33" s="49"/>
      <c r="AY33" s="49"/>
      <c r="AZ33" s="49"/>
      <c r="BA33" s="49"/>
      <c r="BB33" s="49"/>
      <c r="BC33" s="49"/>
      <c r="BD33" s="49"/>
      <c r="BE33" s="49"/>
      <c r="BF33" s="49"/>
      <c r="BG33" s="49"/>
      <c r="BH33" s="49"/>
      <c r="BI33" s="49"/>
      <c r="BJ33" s="49"/>
      <c r="BK33" s="50"/>
      <c r="BL33" s="5"/>
      <c r="BM33" s="5"/>
      <c r="BN33" s="5"/>
      <c r="BO33" s="5"/>
      <c r="BP33" s="5"/>
    </row>
    <row r="34" spans="1:68">
      <c r="A34" s="71" t="s">
        <v>236</v>
      </c>
      <c r="B34" s="71"/>
      <c r="C34" s="71"/>
      <c r="D34" s="71"/>
      <c r="E34" s="71"/>
      <c r="F34" s="71"/>
      <c r="G34" s="47"/>
      <c r="H34" s="71" t="s">
        <v>237</v>
      </c>
      <c r="I34" s="71"/>
      <c r="J34" s="71"/>
      <c r="K34" s="71"/>
      <c r="L34" s="71"/>
      <c r="M34" s="71"/>
      <c r="N34" s="47"/>
      <c r="O34" s="71" t="s">
        <v>238</v>
      </c>
      <c r="P34" s="71"/>
      <c r="Q34" s="71"/>
      <c r="R34" s="71"/>
      <c r="S34" s="71"/>
      <c r="T34" s="71"/>
      <c r="U34" s="47"/>
      <c r="V34" s="71" t="s">
        <v>239</v>
      </c>
      <c r="W34" s="71"/>
      <c r="X34" s="71"/>
      <c r="Y34" s="71"/>
      <c r="Z34" s="71"/>
      <c r="AA34" s="71"/>
      <c r="AB34" s="47"/>
      <c r="AC34" s="71" t="s">
        <v>240</v>
      </c>
      <c r="AD34" s="71"/>
      <c r="AE34" s="71"/>
      <c r="AF34" s="71"/>
      <c r="AG34" s="71"/>
      <c r="AH34" s="71"/>
      <c r="AI34" s="47"/>
      <c r="AJ34" s="71" t="s">
        <v>241</v>
      </c>
      <c r="AK34" s="71"/>
      <c r="AL34" s="71"/>
      <c r="AM34" s="71"/>
      <c r="AN34" s="71"/>
      <c r="AO34" s="71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  <c r="BA34" s="47"/>
      <c r="BB34" s="47"/>
      <c r="BC34" s="47"/>
      <c r="BD34" s="47"/>
      <c r="BE34" s="47"/>
      <c r="BF34" s="47"/>
      <c r="BG34" s="47"/>
      <c r="BH34" s="47"/>
      <c r="BI34" s="47"/>
      <c r="BJ34" s="47"/>
      <c r="BK34" s="47"/>
    </row>
    <row r="35" spans="1:68">
      <c r="A35" s="60"/>
      <c r="B35" s="60" t="s">
        <v>209</v>
      </c>
      <c r="C35" s="60" t="s">
        <v>210</v>
      </c>
      <c r="D35" s="60" t="s">
        <v>211</v>
      </c>
      <c r="E35" s="60" t="s">
        <v>212</v>
      </c>
      <c r="F35" s="60" t="s">
        <v>204</v>
      </c>
      <c r="G35" s="47"/>
      <c r="H35" s="60"/>
      <c r="I35" s="60" t="s">
        <v>209</v>
      </c>
      <c r="J35" s="60" t="s">
        <v>210</v>
      </c>
      <c r="K35" s="60" t="s">
        <v>211</v>
      </c>
      <c r="L35" s="60" t="s">
        <v>212</v>
      </c>
      <c r="M35" s="60" t="s">
        <v>204</v>
      </c>
      <c r="N35" s="47"/>
      <c r="O35" s="60"/>
      <c r="P35" s="60" t="s">
        <v>209</v>
      </c>
      <c r="Q35" s="60" t="s">
        <v>210</v>
      </c>
      <c r="R35" s="60" t="s">
        <v>211</v>
      </c>
      <c r="S35" s="60" t="s">
        <v>212</v>
      </c>
      <c r="T35" s="60" t="s">
        <v>204</v>
      </c>
      <c r="U35" s="47"/>
      <c r="V35" s="60"/>
      <c r="W35" s="60" t="s">
        <v>209</v>
      </c>
      <c r="X35" s="60" t="s">
        <v>210</v>
      </c>
      <c r="Y35" s="60" t="s">
        <v>211</v>
      </c>
      <c r="Z35" s="60" t="s">
        <v>212</v>
      </c>
      <c r="AA35" s="60" t="s">
        <v>204</v>
      </c>
      <c r="AB35" s="47"/>
      <c r="AC35" s="60"/>
      <c r="AD35" s="60" t="s">
        <v>209</v>
      </c>
      <c r="AE35" s="60" t="s">
        <v>210</v>
      </c>
      <c r="AF35" s="60" t="s">
        <v>211</v>
      </c>
      <c r="AG35" s="60" t="s">
        <v>212</v>
      </c>
      <c r="AH35" s="60" t="s">
        <v>204</v>
      </c>
      <c r="AI35" s="47"/>
      <c r="AJ35" s="60"/>
      <c r="AK35" s="60" t="s">
        <v>209</v>
      </c>
      <c r="AL35" s="60" t="s">
        <v>210</v>
      </c>
      <c r="AM35" s="60" t="s">
        <v>211</v>
      </c>
      <c r="AN35" s="60" t="s">
        <v>212</v>
      </c>
      <c r="AO35" s="60" t="s">
        <v>204</v>
      </c>
      <c r="AP35" s="47"/>
      <c r="AQ35" s="47"/>
      <c r="AR35" s="47"/>
      <c r="AS35" s="47"/>
      <c r="AT35" s="47"/>
      <c r="AU35" s="47"/>
      <c r="AV35" s="47"/>
      <c r="AW35" s="47"/>
      <c r="AX35" s="47"/>
      <c r="AY35" s="47"/>
      <c r="AZ35" s="47"/>
      <c r="BA35" s="47"/>
      <c r="BB35" s="47"/>
      <c r="BC35" s="47"/>
      <c r="BD35" s="47"/>
      <c r="BE35" s="47"/>
      <c r="BF35" s="47"/>
      <c r="BG35" s="47"/>
      <c r="BH35" s="47"/>
      <c r="BI35" s="47"/>
      <c r="BJ35" s="47"/>
      <c r="BK35" s="47"/>
    </row>
    <row r="36" spans="1:68">
      <c r="A36" s="60" t="s">
        <v>17</v>
      </c>
      <c r="B36" s="60">
        <v>630</v>
      </c>
      <c r="C36" s="60">
        <v>800</v>
      </c>
      <c r="D36" s="60">
        <v>0</v>
      </c>
      <c r="E36" s="60">
        <v>2500</v>
      </c>
      <c r="F36" s="60">
        <f>'DRIs DATA 입력'!F36</f>
        <v>384.67790000000002</v>
      </c>
      <c r="G36" s="47"/>
      <c r="H36" s="60" t="s">
        <v>18</v>
      </c>
      <c r="I36" s="60">
        <v>580</v>
      </c>
      <c r="J36" s="60">
        <v>700</v>
      </c>
      <c r="K36" s="60">
        <v>0</v>
      </c>
      <c r="L36" s="60">
        <v>3500</v>
      </c>
      <c r="M36" s="60">
        <f>'DRIs DATA 입력'!M36</f>
        <v>974.8922</v>
      </c>
      <c r="N36" s="47"/>
      <c r="O36" s="60" t="s">
        <v>19</v>
      </c>
      <c r="P36" s="60">
        <v>0</v>
      </c>
      <c r="Q36" s="60">
        <v>0</v>
      </c>
      <c r="R36" s="60">
        <v>1500</v>
      </c>
      <c r="S36" s="60">
        <v>2000</v>
      </c>
      <c r="T36" s="60">
        <f>'DRIs DATA 입력'!T36</f>
        <v>4140.0537000000004</v>
      </c>
      <c r="U36" s="47"/>
      <c r="V36" s="60" t="s">
        <v>20</v>
      </c>
      <c r="W36" s="60">
        <v>0</v>
      </c>
      <c r="X36" s="60">
        <v>0</v>
      </c>
      <c r="Y36" s="60">
        <v>3500</v>
      </c>
      <c r="Z36" s="60">
        <v>0</v>
      </c>
      <c r="AA36" s="60">
        <f>'DRIs DATA 입력'!AA36</f>
        <v>2752.1786999999999</v>
      </c>
      <c r="AB36" s="47"/>
      <c r="AC36" s="60" t="s">
        <v>21</v>
      </c>
      <c r="AD36" s="60">
        <v>0</v>
      </c>
      <c r="AE36" s="60">
        <v>0</v>
      </c>
      <c r="AF36" s="60">
        <v>2300</v>
      </c>
      <c r="AG36" s="60">
        <v>0</v>
      </c>
      <c r="AH36" s="60">
        <f>'DRIs DATA 입력'!AH36</f>
        <v>65.694640000000007</v>
      </c>
      <c r="AI36" s="47"/>
      <c r="AJ36" s="60" t="s">
        <v>22</v>
      </c>
      <c r="AK36" s="60">
        <v>305</v>
      </c>
      <c r="AL36" s="60">
        <v>370</v>
      </c>
      <c r="AM36" s="60">
        <v>0</v>
      </c>
      <c r="AN36" s="60">
        <v>350</v>
      </c>
      <c r="AO36" s="60">
        <f>'DRIs DATA 입력'!AO36</f>
        <v>122.84786</v>
      </c>
      <c r="AP36" s="47"/>
      <c r="AQ36" s="47"/>
      <c r="AR36" s="47"/>
      <c r="AS36" s="47"/>
      <c r="AT36" s="47"/>
      <c r="AU36" s="47"/>
      <c r="AV36" s="47"/>
      <c r="AW36" s="47"/>
      <c r="AX36" s="47"/>
      <c r="AY36" s="47"/>
      <c r="AZ36" s="47"/>
      <c r="BA36" s="47"/>
      <c r="BB36" s="47"/>
      <c r="BC36" s="47"/>
      <c r="BD36" s="47"/>
      <c r="BE36" s="47"/>
      <c r="BF36" s="47"/>
      <c r="BG36" s="47"/>
      <c r="BH36" s="47"/>
      <c r="BI36" s="47"/>
      <c r="BJ36" s="47"/>
      <c r="BK36" s="47"/>
    </row>
    <row r="37" spans="1:68">
      <c r="A37" s="48"/>
      <c r="B37" s="48"/>
      <c r="C37" s="48"/>
      <c r="D37" s="48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  <c r="AA37" s="48"/>
      <c r="AB37" s="48"/>
      <c r="AC37" s="48"/>
      <c r="AD37" s="48"/>
      <c r="AE37" s="48"/>
      <c r="AF37" s="48"/>
      <c r="AG37" s="48"/>
      <c r="AH37" s="48"/>
      <c r="AI37" s="48"/>
      <c r="AJ37" s="48"/>
      <c r="AK37" s="48"/>
      <c r="AL37" s="48"/>
      <c r="AM37" s="48"/>
      <c r="AN37" s="48"/>
      <c r="AO37" s="48"/>
      <c r="AP37" s="48"/>
      <c r="AQ37" s="48"/>
      <c r="AR37" s="48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48"/>
      <c r="BG37" s="48"/>
      <c r="BH37" s="48"/>
      <c r="BI37" s="48"/>
      <c r="BJ37" s="48"/>
    </row>
    <row r="38" spans="1:68">
      <c r="A38" s="48"/>
      <c r="B38" s="48"/>
      <c r="C38" s="48"/>
      <c r="D38" s="48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  <c r="AA38" s="48"/>
      <c r="AB38" s="48"/>
      <c r="AC38" s="48"/>
      <c r="AD38" s="48"/>
      <c r="AE38" s="48"/>
      <c r="AF38" s="48"/>
      <c r="AG38" s="48"/>
      <c r="AH38" s="48"/>
      <c r="AI38" s="48"/>
      <c r="AJ38" s="48"/>
      <c r="AK38" s="48"/>
      <c r="AL38" s="48"/>
      <c r="AM38" s="48"/>
      <c r="AN38" s="48"/>
      <c r="AO38" s="48"/>
      <c r="AP38" s="48"/>
      <c r="AQ38" s="48"/>
      <c r="AR38" s="48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48"/>
      <c r="BG38" s="48"/>
      <c r="BH38" s="48"/>
      <c r="BI38" s="48"/>
      <c r="BJ38" s="48"/>
    </row>
    <row r="39" spans="1:68">
      <c r="A39" s="48"/>
      <c r="B39" s="48"/>
      <c r="C39" s="48"/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/>
      <c r="AA39" s="48"/>
      <c r="AB39" s="48"/>
      <c r="AC39" s="48"/>
      <c r="AD39" s="48"/>
      <c r="AE39" s="48"/>
      <c r="AF39" s="48"/>
      <c r="AG39" s="48"/>
      <c r="AH39" s="48"/>
      <c r="AI39" s="48"/>
      <c r="AJ39" s="48"/>
      <c r="AK39" s="48"/>
      <c r="AL39" s="48"/>
      <c r="AM39" s="48"/>
      <c r="AN39" s="48"/>
      <c r="AO39" s="48"/>
      <c r="AP39" s="48"/>
      <c r="AQ39" s="48"/>
      <c r="AR39" s="48"/>
      <c r="AS39" s="48"/>
      <c r="AT39" s="48"/>
      <c r="AU39" s="48"/>
      <c r="AV39" s="48"/>
      <c r="AW39" s="48"/>
      <c r="AX39" s="48"/>
      <c r="AY39" s="48"/>
      <c r="AZ39" s="48"/>
      <c r="BA39" s="48"/>
      <c r="BB39" s="48"/>
      <c r="BC39" s="48"/>
      <c r="BD39" s="48"/>
      <c r="BE39" s="48"/>
      <c r="BF39" s="48"/>
      <c r="BG39" s="48"/>
      <c r="BH39" s="48"/>
      <c r="BI39" s="48"/>
      <c r="BJ39" s="48"/>
    </row>
    <row r="40" spans="1:68">
      <c r="A40" s="48"/>
      <c r="B40" s="48"/>
      <c r="C40" s="48"/>
      <c r="D40" s="48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  <c r="AA40" s="48"/>
      <c r="AB40" s="48"/>
      <c r="AC40" s="48"/>
      <c r="AD40" s="48"/>
      <c r="AE40" s="48"/>
      <c r="AF40" s="48"/>
      <c r="AG40" s="48"/>
      <c r="AH40" s="48"/>
      <c r="AI40" s="48"/>
      <c r="AJ40" s="48"/>
      <c r="AK40" s="48"/>
      <c r="AL40" s="48"/>
      <c r="AM40" s="48"/>
      <c r="AN40" s="48"/>
      <c r="AO40" s="48"/>
      <c r="AP40" s="48"/>
      <c r="AQ40" s="48"/>
      <c r="AR40" s="48"/>
      <c r="AS40" s="48"/>
      <c r="AT40" s="48"/>
      <c r="AU40" s="48"/>
      <c r="AV40" s="48"/>
      <c r="AW40" s="48"/>
      <c r="AX40" s="48"/>
      <c r="AY40" s="48"/>
      <c r="AZ40" s="48"/>
      <c r="BA40" s="48"/>
      <c r="BB40" s="48"/>
      <c r="BC40" s="48"/>
      <c r="BD40" s="48"/>
      <c r="BE40" s="48"/>
      <c r="BF40" s="48"/>
      <c r="BG40" s="48"/>
      <c r="BH40" s="48"/>
      <c r="BI40" s="48"/>
      <c r="BJ40" s="48"/>
    </row>
    <row r="41" spans="1:68">
      <c r="A41" s="48"/>
      <c r="B41" s="48"/>
      <c r="C41" s="48"/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  <c r="AA41" s="48"/>
      <c r="AB41" s="48"/>
      <c r="AC41" s="48"/>
      <c r="AD41" s="48"/>
      <c r="AE41" s="48"/>
      <c r="AF41" s="48"/>
      <c r="AG41" s="48"/>
      <c r="AH41" s="48"/>
      <c r="AI41" s="48"/>
      <c r="AJ41" s="48"/>
      <c r="AK41" s="48"/>
      <c r="AL41" s="48"/>
      <c r="AM41" s="48"/>
      <c r="AN41" s="48"/>
      <c r="AO41" s="48"/>
      <c r="AP41" s="48"/>
      <c r="AQ41" s="48"/>
      <c r="AR41" s="48"/>
      <c r="AS41" s="48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48"/>
      <c r="BG41" s="48"/>
      <c r="BH41" s="48"/>
      <c r="BI41" s="48"/>
      <c r="BJ41" s="48"/>
    </row>
    <row r="42" spans="1:68">
      <c r="A42" s="48"/>
      <c r="B42" s="48"/>
      <c r="C42" s="48"/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  <c r="AA42" s="48"/>
      <c r="AB42" s="48"/>
      <c r="AC42" s="48"/>
      <c r="AD42" s="48"/>
      <c r="AE42" s="48"/>
      <c r="AF42" s="48"/>
      <c r="AG42" s="48"/>
      <c r="AH42" s="48"/>
      <c r="AI42" s="48"/>
      <c r="AJ42" s="48"/>
      <c r="AK42" s="48"/>
      <c r="AL42" s="48"/>
      <c r="AM42" s="48"/>
      <c r="AN42" s="48"/>
      <c r="AO42" s="48"/>
      <c r="AP42" s="48"/>
      <c r="AQ42" s="48"/>
      <c r="AR42" s="48"/>
      <c r="AS42" s="48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48"/>
      <c r="BG42" s="48"/>
      <c r="BH42" s="48"/>
      <c r="BI42" s="48"/>
      <c r="BJ42" s="48"/>
    </row>
    <row r="43" spans="1:68">
      <c r="A43" s="72" t="s">
        <v>242</v>
      </c>
      <c r="B43" s="72"/>
      <c r="C43" s="72"/>
      <c r="D43" s="72"/>
      <c r="E43" s="72"/>
      <c r="F43" s="72"/>
      <c r="G43" s="72"/>
      <c r="H43" s="72"/>
      <c r="I43" s="72"/>
      <c r="J43" s="72"/>
      <c r="K43" s="72"/>
      <c r="L43" s="72"/>
      <c r="M43" s="72"/>
      <c r="N43" s="72"/>
      <c r="O43" s="72"/>
      <c r="P43" s="72"/>
      <c r="Q43" s="72"/>
      <c r="R43" s="72"/>
      <c r="S43" s="72"/>
      <c r="T43" s="72"/>
      <c r="U43" s="72"/>
      <c r="V43" s="72"/>
      <c r="W43" s="72"/>
      <c r="X43" s="72"/>
      <c r="Y43" s="72"/>
      <c r="Z43" s="72"/>
      <c r="AA43" s="72"/>
      <c r="AB43" s="72"/>
      <c r="AC43" s="72"/>
      <c r="AD43" s="72"/>
      <c r="AE43" s="72"/>
      <c r="AF43" s="72"/>
      <c r="AG43" s="72"/>
      <c r="AH43" s="72"/>
      <c r="AI43" s="72"/>
      <c r="AJ43" s="72"/>
      <c r="AK43" s="72"/>
      <c r="AL43" s="72"/>
      <c r="AM43" s="72"/>
      <c r="AN43" s="72"/>
      <c r="AO43" s="72"/>
      <c r="AP43" s="72"/>
      <c r="AQ43" s="72"/>
      <c r="AR43" s="72"/>
      <c r="AS43" s="72"/>
      <c r="AT43" s="72"/>
      <c r="AU43" s="72"/>
      <c r="AV43" s="72"/>
      <c r="AW43" s="72"/>
      <c r="AX43" s="72"/>
      <c r="AY43" s="72"/>
      <c r="AZ43" s="72"/>
      <c r="BA43" s="72"/>
      <c r="BB43" s="72"/>
      <c r="BC43" s="72"/>
      <c r="BD43" s="72"/>
      <c r="BE43" s="72"/>
      <c r="BF43" s="72"/>
      <c r="BG43" s="72"/>
      <c r="BH43" s="72"/>
      <c r="BI43" s="72"/>
      <c r="BJ43" s="72"/>
      <c r="BK43" s="47"/>
    </row>
    <row r="44" spans="1:68">
      <c r="A44" s="71" t="s">
        <v>243</v>
      </c>
      <c r="B44" s="71"/>
      <c r="C44" s="71"/>
      <c r="D44" s="71"/>
      <c r="E44" s="71"/>
      <c r="F44" s="71"/>
      <c r="G44" s="47"/>
      <c r="H44" s="71" t="s">
        <v>244</v>
      </c>
      <c r="I44" s="71"/>
      <c r="J44" s="71"/>
      <c r="K44" s="71"/>
      <c r="L44" s="71"/>
      <c r="M44" s="71"/>
      <c r="N44" s="47"/>
      <c r="O44" s="71" t="s">
        <v>245</v>
      </c>
      <c r="P44" s="71"/>
      <c r="Q44" s="71"/>
      <c r="R44" s="71"/>
      <c r="S44" s="71"/>
      <c r="T44" s="71"/>
      <c r="U44" s="47"/>
      <c r="V44" s="71" t="s">
        <v>246</v>
      </c>
      <c r="W44" s="71"/>
      <c r="X44" s="71"/>
      <c r="Y44" s="71"/>
      <c r="Z44" s="71"/>
      <c r="AA44" s="71"/>
      <c r="AB44" s="47"/>
      <c r="AC44" s="71" t="s">
        <v>247</v>
      </c>
      <c r="AD44" s="71"/>
      <c r="AE44" s="71"/>
      <c r="AF44" s="71"/>
      <c r="AG44" s="71"/>
      <c r="AH44" s="71"/>
      <c r="AI44" s="47"/>
      <c r="AJ44" s="71" t="s">
        <v>248</v>
      </c>
      <c r="AK44" s="71"/>
      <c r="AL44" s="71"/>
      <c r="AM44" s="71"/>
      <c r="AN44" s="71"/>
      <c r="AO44" s="71"/>
      <c r="AP44" s="47"/>
      <c r="AQ44" s="71" t="s">
        <v>249</v>
      </c>
      <c r="AR44" s="71"/>
      <c r="AS44" s="71"/>
      <c r="AT44" s="71"/>
      <c r="AU44" s="71"/>
      <c r="AV44" s="71"/>
      <c r="AW44" s="47"/>
      <c r="AX44" s="71" t="s">
        <v>250</v>
      </c>
      <c r="AY44" s="71"/>
      <c r="AZ44" s="71"/>
      <c r="BA44" s="71"/>
      <c r="BB44" s="71"/>
      <c r="BC44" s="71"/>
      <c r="BD44" s="47"/>
      <c r="BE44" s="71" t="s">
        <v>251</v>
      </c>
      <c r="BF44" s="71"/>
      <c r="BG44" s="71"/>
      <c r="BH44" s="71"/>
      <c r="BI44" s="71"/>
      <c r="BJ44" s="71"/>
      <c r="BK44" s="47"/>
    </row>
    <row r="45" spans="1:68">
      <c r="A45" s="60"/>
      <c r="B45" s="60" t="s">
        <v>209</v>
      </c>
      <c r="C45" s="60" t="s">
        <v>210</v>
      </c>
      <c r="D45" s="60" t="s">
        <v>211</v>
      </c>
      <c r="E45" s="60" t="s">
        <v>212</v>
      </c>
      <c r="F45" s="60" t="s">
        <v>204</v>
      </c>
      <c r="G45" s="47"/>
      <c r="H45" s="60"/>
      <c r="I45" s="60" t="s">
        <v>209</v>
      </c>
      <c r="J45" s="60" t="s">
        <v>210</v>
      </c>
      <c r="K45" s="60" t="s">
        <v>211</v>
      </c>
      <c r="L45" s="60" t="s">
        <v>212</v>
      </c>
      <c r="M45" s="60" t="s">
        <v>204</v>
      </c>
      <c r="N45" s="47"/>
      <c r="O45" s="60"/>
      <c r="P45" s="60" t="s">
        <v>209</v>
      </c>
      <c r="Q45" s="60" t="s">
        <v>210</v>
      </c>
      <c r="R45" s="60" t="s">
        <v>211</v>
      </c>
      <c r="S45" s="60" t="s">
        <v>212</v>
      </c>
      <c r="T45" s="60" t="s">
        <v>204</v>
      </c>
      <c r="U45" s="47"/>
      <c r="V45" s="60"/>
      <c r="W45" s="60" t="s">
        <v>209</v>
      </c>
      <c r="X45" s="60" t="s">
        <v>210</v>
      </c>
      <c r="Y45" s="60" t="s">
        <v>211</v>
      </c>
      <c r="Z45" s="60" t="s">
        <v>212</v>
      </c>
      <c r="AA45" s="60" t="s">
        <v>204</v>
      </c>
      <c r="AB45" s="47"/>
      <c r="AC45" s="60"/>
      <c r="AD45" s="60" t="s">
        <v>209</v>
      </c>
      <c r="AE45" s="60" t="s">
        <v>210</v>
      </c>
      <c r="AF45" s="60" t="s">
        <v>211</v>
      </c>
      <c r="AG45" s="60" t="s">
        <v>212</v>
      </c>
      <c r="AH45" s="60" t="s">
        <v>204</v>
      </c>
      <c r="AI45" s="47"/>
      <c r="AJ45" s="60"/>
      <c r="AK45" s="60" t="s">
        <v>209</v>
      </c>
      <c r="AL45" s="60" t="s">
        <v>210</v>
      </c>
      <c r="AM45" s="60" t="s">
        <v>211</v>
      </c>
      <c r="AN45" s="60" t="s">
        <v>212</v>
      </c>
      <c r="AO45" s="60" t="s">
        <v>204</v>
      </c>
      <c r="AP45" s="47"/>
      <c r="AQ45" s="60"/>
      <c r="AR45" s="60" t="s">
        <v>209</v>
      </c>
      <c r="AS45" s="60" t="s">
        <v>210</v>
      </c>
      <c r="AT45" s="60" t="s">
        <v>211</v>
      </c>
      <c r="AU45" s="60" t="s">
        <v>212</v>
      </c>
      <c r="AV45" s="60" t="s">
        <v>204</v>
      </c>
      <c r="AW45" s="47"/>
      <c r="AX45" s="60"/>
      <c r="AY45" s="60" t="s">
        <v>209</v>
      </c>
      <c r="AZ45" s="60" t="s">
        <v>210</v>
      </c>
      <c r="BA45" s="60" t="s">
        <v>211</v>
      </c>
      <c r="BB45" s="60" t="s">
        <v>212</v>
      </c>
      <c r="BC45" s="60" t="s">
        <v>204</v>
      </c>
      <c r="BD45" s="47"/>
      <c r="BE45" s="60"/>
      <c r="BF45" s="60" t="s">
        <v>209</v>
      </c>
      <c r="BG45" s="60" t="s">
        <v>210</v>
      </c>
      <c r="BH45" s="60" t="s">
        <v>211</v>
      </c>
      <c r="BI45" s="60" t="s">
        <v>212</v>
      </c>
      <c r="BJ45" s="60" t="s">
        <v>204</v>
      </c>
      <c r="BK45" s="47"/>
    </row>
    <row r="46" spans="1:68">
      <c r="A46" s="60" t="s">
        <v>23</v>
      </c>
      <c r="B46" s="60">
        <v>8</v>
      </c>
      <c r="C46" s="60">
        <v>10</v>
      </c>
      <c r="D46" s="60">
        <v>0</v>
      </c>
      <c r="E46" s="60">
        <v>45</v>
      </c>
      <c r="F46" s="60">
        <f>'DRIs DATA 입력'!F46</f>
        <v>13.568156</v>
      </c>
      <c r="G46" s="47"/>
      <c r="H46" s="60" t="s">
        <v>24</v>
      </c>
      <c r="I46" s="60">
        <v>8</v>
      </c>
      <c r="J46" s="60">
        <v>10</v>
      </c>
      <c r="K46" s="60">
        <v>0</v>
      </c>
      <c r="L46" s="60">
        <v>35</v>
      </c>
      <c r="M46" s="60">
        <f>'DRIs DATA 입력'!M46</f>
        <v>9.6035590000000006</v>
      </c>
      <c r="N46" s="47"/>
      <c r="O46" s="60" t="s">
        <v>252</v>
      </c>
      <c r="P46" s="60">
        <v>600</v>
      </c>
      <c r="Q46" s="60">
        <v>800</v>
      </c>
      <c r="R46" s="60">
        <v>0</v>
      </c>
      <c r="S46" s="60">
        <v>10000</v>
      </c>
      <c r="T46" s="60">
        <f>'DRIs DATA 입력'!T46</f>
        <v>1475.1262999999999</v>
      </c>
      <c r="U46" s="47"/>
      <c r="V46" s="60" t="s">
        <v>29</v>
      </c>
      <c r="W46" s="60">
        <v>0</v>
      </c>
      <c r="X46" s="60">
        <v>0</v>
      </c>
      <c r="Y46" s="60">
        <v>3</v>
      </c>
      <c r="Z46" s="60">
        <v>10</v>
      </c>
      <c r="AA46" s="60">
        <f>'DRIs DATA 입력'!AA46</f>
        <v>0.22215419</v>
      </c>
      <c r="AB46" s="47"/>
      <c r="AC46" s="60" t="s">
        <v>25</v>
      </c>
      <c r="AD46" s="60">
        <v>0</v>
      </c>
      <c r="AE46" s="60">
        <v>0</v>
      </c>
      <c r="AF46" s="60">
        <v>4</v>
      </c>
      <c r="AG46" s="60">
        <v>11</v>
      </c>
      <c r="AH46" s="60">
        <f>'DRIs DATA 입력'!AH46</f>
        <v>2.8256519999999998</v>
      </c>
      <c r="AI46" s="47"/>
      <c r="AJ46" s="60" t="s">
        <v>26</v>
      </c>
      <c r="AK46" s="60">
        <v>95</v>
      </c>
      <c r="AL46" s="60">
        <v>150</v>
      </c>
      <c r="AM46" s="60">
        <v>0</v>
      </c>
      <c r="AN46" s="60">
        <v>2400</v>
      </c>
      <c r="AO46" s="60">
        <f>'DRIs DATA 입력'!AO46</f>
        <v>204.69044</v>
      </c>
      <c r="AP46" s="47"/>
      <c r="AQ46" s="60" t="s">
        <v>27</v>
      </c>
      <c r="AR46" s="60">
        <v>50</v>
      </c>
      <c r="AS46" s="60">
        <v>60</v>
      </c>
      <c r="AT46" s="60">
        <v>0</v>
      </c>
      <c r="AU46" s="60">
        <v>400</v>
      </c>
      <c r="AV46" s="60">
        <f>'DRIs DATA 입력'!AV46</f>
        <v>74.006900000000002</v>
      </c>
      <c r="AW46" s="47"/>
      <c r="AX46" s="60" t="s">
        <v>253</v>
      </c>
      <c r="AY46" s="60">
        <f>'DRIs DATA 입력'!AY46</f>
        <v>0</v>
      </c>
      <c r="AZ46" s="60">
        <f>'DRIs DATA 입력'!AZ46</f>
        <v>0</v>
      </c>
      <c r="BA46" s="60">
        <f>'DRIs DATA 입력'!BA46</f>
        <v>0</v>
      </c>
      <c r="BB46" s="60">
        <f>'DRIs DATA 입력'!BB46</f>
        <v>0</v>
      </c>
      <c r="BC46" s="60">
        <f>'DRIs DATA 입력'!BC46</f>
        <v>0</v>
      </c>
      <c r="BD46" s="47"/>
      <c r="BE46" s="60" t="s">
        <v>254</v>
      </c>
      <c r="BF46" s="60">
        <f>'DRIs DATA 입력'!BF46</f>
        <v>0</v>
      </c>
      <c r="BG46" s="60">
        <f>'DRIs DATA 입력'!BG46</f>
        <v>0</v>
      </c>
      <c r="BH46" s="60">
        <f>'DRIs DATA 입력'!BH46</f>
        <v>0</v>
      </c>
      <c r="BI46" s="60">
        <f>'DRIs DATA 입력'!BI46</f>
        <v>0</v>
      </c>
      <c r="BJ46" s="60">
        <f>'DRIs DATA 입력'!BJ46</f>
        <v>0</v>
      </c>
      <c r="BK46" s="47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E11" sqref="E11"/>
    </sheetView>
  </sheetViews>
  <sheetFormatPr defaultRowHeight="16.5"/>
  <cols>
    <col min="1" max="2" width="9" style="63" customWidth="1"/>
    <col min="3" max="13" width="9" style="63"/>
    <col min="14" max="19" width="9" style="63" customWidth="1"/>
    <col min="20" max="20" width="9" style="63"/>
    <col min="21" max="21" width="9" style="63" customWidth="1"/>
    <col min="22" max="16384" width="9" style="63"/>
  </cols>
  <sheetData>
    <row r="1" spans="1:27">
      <c r="A1" s="63" t="s">
        <v>276</v>
      </c>
      <c r="B1" s="62" t="s">
        <v>335</v>
      </c>
      <c r="G1" s="63" t="s">
        <v>277</v>
      </c>
      <c r="H1" s="62" t="s">
        <v>336</v>
      </c>
    </row>
    <row r="3" spans="1:27">
      <c r="A3" s="73" t="s">
        <v>278</v>
      </c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  <c r="U3" s="73"/>
      <c r="V3" s="73"/>
      <c r="W3" s="73"/>
      <c r="X3" s="73"/>
      <c r="Y3" s="73"/>
      <c r="Z3" s="73"/>
    </row>
    <row r="4" spans="1:27">
      <c r="A4" s="71" t="s">
        <v>279</v>
      </c>
      <c r="B4" s="71"/>
      <c r="C4" s="71"/>
      <c r="E4" s="68" t="s">
        <v>280</v>
      </c>
      <c r="F4" s="69"/>
      <c r="G4" s="69"/>
      <c r="H4" s="70"/>
      <c r="J4" s="68" t="s">
        <v>281</v>
      </c>
      <c r="K4" s="69"/>
      <c r="L4" s="70"/>
      <c r="N4" s="71" t="s">
        <v>47</v>
      </c>
      <c r="O4" s="71"/>
      <c r="P4" s="71"/>
      <c r="Q4" s="71"/>
      <c r="R4" s="71"/>
      <c r="S4" s="71"/>
      <c r="U4" s="71" t="s">
        <v>282</v>
      </c>
      <c r="V4" s="71"/>
      <c r="W4" s="71"/>
      <c r="X4" s="71"/>
      <c r="Y4" s="71"/>
      <c r="Z4" s="71"/>
    </row>
    <row r="5" spans="1:27">
      <c r="A5" s="67"/>
      <c r="B5" s="67" t="s">
        <v>283</v>
      </c>
      <c r="C5" s="67" t="s">
        <v>284</v>
      </c>
      <c r="E5" s="67"/>
      <c r="F5" s="67" t="s">
        <v>51</v>
      </c>
      <c r="G5" s="67" t="s">
        <v>285</v>
      </c>
      <c r="H5" s="67" t="s">
        <v>47</v>
      </c>
      <c r="J5" s="67"/>
      <c r="K5" s="67" t="s">
        <v>286</v>
      </c>
      <c r="L5" s="67" t="s">
        <v>287</v>
      </c>
      <c r="N5" s="67"/>
      <c r="O5" s="67" t="s">
        <v>288</v>
      </c>
      <c r="P5" s="67" t="s">
        <v>289</v>
      </c>
      <c r="Q5" s="67" t="s">
        <v>290</v>
      </c>
      <c r="R5" s="67" t="s">
        <v>291</v>
      </c>
      <c r="S5" s="67" t="s">
        <v>284</v>
      </c>
      <c r="U5" s="67"/>
      <c r="V5" s="67" t="s">
        <v>288</v>
      </c>
      <c r="W5" s="67" t="s">
        <v>289</v>
      </c>
      <c r="X5" s="67" t="s">
        <v>290</v>
      </c>
      <c r="Y5" s="67" t="s">
        <v>291</v>
      </c>
      <c r="Z5" s="67" t="s">
        <v>284</v>
      </c>
    </row>
    <row r="6" spans="1:27">
      <c r="A6" s="67" t="s">
        <v>279</v>
      </c>
      <c r="B6" s="67">
        <v>1800</v>
      </c>
      <c r="C6" s="67">
        <v>1753.9395</v>
      </c>
      <c r="E6" s="67" t="s">
        <v>292</v>
      </c>
      <c r="F6" s="67">
        <v>55</v>
      </c>
      <c r="G6" s="67">
        <v>15</v>
      </c>
      <c r="H6" s="67">
        <v>7</v>
      </c>
      <c r="J6" s="67" t="s">
        <v>292</v>
      </c>
      <c r="K6" s="67">
        <v>0.1</v>
      </c>
      <c r="L6" s="67">
        <v>4</v>
      </c>
      <c r="N6" s="67" t="s">
        <v>293</v>
      </c>
      <c r="O6" s="67">
        <v>40</v>
      </c>
      <c r="P6" s="67">
        <v>50</v>
      </c>
      <c r="Q6" s="67">
        <v>0</v>
      </c>
      <c r="R6" s="67">
        <v>0</v>
      </c>
      <c r="S6" s="67">
        <v>60.223190000000002</v>
      </c>
      <c r="U6" s="67" t="s">
        <v>294</v>
      </c>
      <c r="V6" s="67">
        <v>0</v>
      </c>
      <c r="W6" s="67">
        <v>0</v>
      </c>
      <c r="X6" s="67">
        <v>20</v>
      </c>
      <c r="Y6" s="67">
        <v>0</v>
      </c>
      <c r="Z6" s="67">
        <v>21.703558000000001</v>
      </c>
    </row>
    <row r="7" spans="1:27">
      <c r="E7" s="67" t="s">
        <v>295</v>
      </c>
      <c r="F7" s="67">
        <v>65</v>
      </c>
      <c r="G7" s="67">
        <v>30</v>
      </c>
      <c r="H7" s="67">
        <v>20</v>
      </c>
      <c r="J7" s="67" t="s">
        <v>295</v>
      </c>
      <c r="K7" s="67">
        <v>1</v>
      </c>
      <c r="L7" s="67">
        <v>10</v>
      </c>
    </row>
    <row r="8" spans="1:27">
      <c r="E8" s="67" t="s">
        <v>296</v>
      </c>
      <c r="F8" s="67">
        <v>73.069999999999993</v>
      </c>
      <c r="G8" s="67">
        <v>10.65</v>
      </c>
      <c r="H8" s="67">
        <v>16.279</v>
      </c>
      <c r="J8" s="67" t="s">
        <v>296</v>
      </c>
      <c r="K8" s="67">
        <v>7.3380000000000001</v>
      </c>
      <c r="L8" s="67">
        <v>17.399000000000001</v>
      </c>
    </row>
    <row r="13" spans="1:27">
      <c r="A13" s="72" t="s">
        <v>297</v>
      </c>
      <c r="B13" s="72"/>
      <c r="C13" s="72"/>
      <c r="D13" s="72"/>
      <c r="E13" s="72"/>
      <c r="F13" s="72"/>
      <c r="G13" s="72"/>
      <c r="H13" s="72"/>
      <c r="I13" s="72"/>
      <c r="J13" s="72"/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/>
      <c r="X13" s="72"/>
      <c r="Y13" s="72"/>
      <c r="Z13" s="72"/>
      <c r="AA13" s="72"/>
    </row>
    <row r="14" spans="1:27">
      <c r="A14" s="71" t="s">
        <v>298</v>
      </c>
      <c r="B14" s="71"/>
      <c r="C14" s="71"/>
      <c r="D14" s="71"/>
      <c r="E14" s="71"/>
      <c r="F14" s="71"/>
      <c r="H14" s="71" t="s">
        <v>299</v>
      </c>
      <c r="I14" s="71"/>
      <c r="J14" s="71"/>
      <c r="K14" s="71"/>
      <c r="L14" s="71"/>
      <c r="M14" s="71"/>
      <c r="O14" s="71" t="s">
        <v>300</v>
      </c>
      <c r="P14" s="71"/>
      <c r="Q14" s="71"/>
      <c r="R14" s="71"/>
      <c r="S14" s="71"/>
      <c r="T14" s="71"/>
      <c r="V14" s="71" t="s">
        <v>301</v>
      </c>
      <c r="W14" s="71"/>
      <c r="X14" s="71"/>
      <c r="Y14" s="71"/>
      <c r="Z14" s="71"/>
      <c r="AA14" s="71"/>
    </row>
    <row r="15" spans="1:27">
      <c r="A15" s="67"/>
      <c r="B15" s="67" t="s">
        <v>288</v>
      </c>
      <c r="C15" s="67" t="s">
        <v>289</v>
      </c>
      <c r="D15" s="67" t="s">
        <v>290</v>
      </c>
      <c r="E15" s="67" t="s">
        <v>291</v>
      </c>
      <c r="F15" s="67" t="s">
        <v>284</v>
      </c>
      <c r="H15" s="67"/>
      <c r="I15" s="67" t="s">
        <v>288</v>
      </c>
      <c r="J15" s="67" t="s">
        <v>289</v>
      </c>
      <c r="K15" s="67" t="s">
        <v>290</v>
      </c>
      <c r="L15" s="67" t="s">
        <v>291</v>
      </c>
      <c r="M15" s="67" t="s">
        <v>284</v>
      </c>
      <c r="O15" s="67"/>
      <c r="P15" s="67" t="s">
        <v>288</v>
      </c>
      <c r="Q15" s="67" t="s">
        <v>289</v>
      </c>
      <c r="R15" s="67" t="s">
        <v>290</v>
      </c>
      <c r="S15" s="67" t="s">
        <v>291</v>
      </c>
      <c r="T15" s="67" t="s">
        <v>284</v>
      </c>
      <c r="V15" s="67"/>
      <c r="W15" s="67" t="s">
        <v>288</v>
      </c>
      <c r="X15" s="67" t="s">
        <v>289</v>
      </c>
      <c r="Y15" s="67" t="s">
        <v>290</v>
      </c>
      <c r="Z15" s="67" t="s">
        <v>291</v>
      </c>
      <c r="AA15" s="67" t="s">
        <v>284</v>
      </c>
    </row>
    <row r="16" spans="1:27">
      <c r="A16" s="67" t="s">
        <v>302</v>
      </c>
      <c r="B16" s="67">
        <v>430</v>
      </c>
      <c r="C16" s="67">
        <v>600</v>
      </c>
      <c r="D16" s="67">
        <v>0</v>
      </c>
      <c r="E16" s="67">
        <v>3000</v>
      </c>
      <c r="F16" s="67">
        <v>508.65539999999999</v>
      </c>
      <c r="H16" s="67" t="s">
        <v>3</v>
      </c>
      <c r="I16" s="67">
        <v>0</v>
      </c>
      <c r="J16" s="67">
        <v>0</v>
      </c>
      <c r="K16" s="67">
        <v>12</v>
      </c>
      <c r="L16" s="67">
        <v>540</v>
      </c>
      <c r="M16" s="67">
        <v>18.259508</v>
      </c>
      <c r="O16" s="67" t="s">
        <v>4</v>
      </c>
      <c r="P16" s="67">
        <v>0</v>
      </c>
      <c r="Q16" s="67">
        <v>0</v>
      </c>
      <c r="R16" s="67">
        <v>10</v>
      </c>
      <c r="S16" s="67">
        <v>100</v>
      </c>
      <c r="T16" s="67">
        <v>3.1803298</v>
      </c>
      <c r="V16" s="67" t="s">
        <v>5</v>
      </c>
      <c r="W16" s="67">
        <v>0</v>
      </c>
      <c r="X16" s="67">
        <v>0</v>
      </c>
      <c r="Y16" s="67">
        <v>65</v>
      </c>
      <c r="Z16" s="67">
        <v>0</v>
      </c>
      <c r="AA16" s="67">
        <v>328.57913000000002</v>
      </c>
    </row>
    <row r="23" spans="1:62">
      <c r="A23" s="72" t="s">
        <v>303</v>
      </c>
      <c r="B23" s="72"/>
      <c r="C23" s="72"/>
      <c r="D23" s="72"/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72"/>
      <c r="Q23" s="72"/>
      <c r="R23" s="72"/>
      <c r="S23" s="72"/>
      <c r="T23" s="72"/>
      <c r="U23" s="72"/>
      <c r="V23" s="72"/>
      <c r="W23" s="72"/>
      <c r="X23" s="72"/>
      <c r="Y23" s="72"/>
      <c r="Z23" s="72"/>
      <c r="AA23" s="72"/>
      <c r="AB23" s="72"/>
      <c r="AC23" s="72"/>
      <c r="AD23" s="72"/>
      <c r="AE23" s="72"/>
      <c r="AF23" s="72"/>
      <c r="AG23" s="72"/>
      <c r="AH23" s="72"/>
      <c r="AI23" s="72"/>
      <c r="AJ23" s="72"/>
      <c r="AK23" s="72"/>
      <c r="AL23" s="72"/>
      <c r="AM23" s="72"/>
      <c r="AN23" s="72"/>
      <c r="AO23" s="72"/>
      <c r="AP23" s="72"/>
      <c r="AQ23" s="72"/>
      <c r="AR23" s="72"/>
      <c r="AS23" s="72"/>
      <c r="AT23" s="72"/>
      <c r="AU23" s="72"/>
      <c r="AV23" s="72"/>
      <c r="AW23" s="72"/>
      <c r="AX23" s="72"/>
      <c r="AY23" s="72"/>
      <c r="AZ23" s="72"/>
      <c r="BA23" s="72"/>
      <c r="BB23" s="72"/>
      <c r="BC23" s="72"/>
      <c r="BD23" s="72"/>
      <c r="BE23" s="72"/>
      <c r="BF23" s="72"/>
      <c r="BG23" s="72"/>
      <c r="BH23" s="72"/>
      <c r="BI23" s="72"/>
      <c r="BJ23" s="72"/>
    </row>
    <row r="24" spans="1:62">
      <c r="A24" s="71" t="s">
        <v>304</v>
      </c>
      <c r="B24" s="71"/>
      <c r="C24" s="71"/>
      <c r="D24" s="71"/>
      <c r="E24" s="71"/>
      <c r="F24" s="71"/>
      <c r="H24" s="71" t="s">
        <v>305</v>
      </c>
      <c r="I24" s="71"/>
      <c r="J24" s="71"/>
      <c r="K24" s="71"/>
      <c r="L24" s="71"/>
      <c r="M24" s="71"/>
      <c r="O24" s="71" t="s">
        <v>306</v>
      </c>
      <c r="P24" s="71"/>
      <c r="Q24" s="71"/>
      <c r="R24" s="71"/>
      <c r="S24" s="71"/>
      <c r="T24" s="71"/>
      <c r="V24" s="71" t="s">
        <v>307</v>
      </c>
      <c r="W24" s="71"/>
      <c r="X24" s="71"/>
      <c r="Y24" s="71"/>
      <c r="Z24" s="71"/>
      <c r="AA24" s="71"/>
      <c r="AC24" s="71" t="s">
        <v>308</v>
      </c>
      <c r="AD24" s="71"/>
      <c r="AE24" s="71"/>
      <c r="AF24" s="71"/>
      <c r="AG24" s="71"/>
      <c r="AH24" s="71"/>
      <c r="AJ24" s="71" t="s">
        <v>309</v>
      </c>
      <c r="AK24" s="71"/>
      <c r="AL24" s="71"/>
      <c r="AM24" s="71"/>
      <c r="AN24" s="71"/>
      <c r="AO24" s="71"/>
      <c r="AQ24" s="71" t="s">
        <v>310</v>
      </c>
      <c r="AR24" s="71"/>
      <c r="AS24" s="71"/>
      <c r="AT24" s="71"/>
      <c r="AU24" s="71"/>
      <c r="AV24" s="71"/>
      <c r="AX24" s="71" t="s">
        <v>311</v>
      </c>
      <c r="AY24" s="71"/>
      <c r="AZ24" s="71"/>
      <c r="BA24" s="71"/>
      <c r="BB24" s="71"/>
      <c r="BC24" s="71"/>
      <c r="BE24" s="71" t="s">
        <v>312</v>
      </c>
      <c r="BF24" s="71"/>
      <c r="BG24" s="71"/>
      <c r="BH24" s="71"/>
      <c r="BI24" s="71"/>
      <c r="BJ24" s="71"/>
    </row>
    <row r="25" spans="1:62">
      <c r="A25" s="67"/>
      <c r="B25" s="67" t="s">
        <v>288</v>
      </c>
      <c r="C25" s="67" t="s">
        <v>289</v>
      </c>
      <c r="D25" s="67" t="s">
        <v>290</v>
      </c>
      <c r="E25" s="67" t="s">
        <v>291</v>
      </c>
      <c r="F25" s="67" t="s">
        <v>284</v>
      </c>
      <c r="H25" s="67"/>
      <c r="I25" s="67" t="s">
        <v>288</v>
      </c>
      <c r="J25" s="67" t="s">
        <v>289</v>
      </c>
      <c r="K25" s="67" t="s">
        <v>290</v>
      </c>
      <c r="L25" s="67" t="s">
        <v>291</v>
      </c>
      <c r="M25" s="67" t="s">
        <v>284</v>
      </c>
      <c r="O25" s="67"/>
      <c r="P25" s="67" t="s">
        <v>288</v>
      </c>
      <c r="Q25" s="67" t="s">
        <v>289</v>
      </c>
      <c r="R25" s="67" t="s">
        <v>290</v>
      </c>
      <c r="S25" s="67" t="s">
        <v>291</v>
      </c>
      <c r="T25" s="67" t="s">
        <v>284</v>
      </c>
      <c r="V25" s="67"/>
      <c r="W25" s="67" t="s">
        <v>288</v>
      </c>
      <c r="X25" s="67" t="s">
        <v>289</v>
      </c>
      <c r="Y25" s="67" t="s">
        <v>290</v>
      </c>
      <c r="Z25" s="67" t="s">
        <v>291</v>
      </c>
      <c r="AA25" s="67" t="s">
        <v>284</v>
      </c>
      <c r="AC25" s="67"/>
      <c r="AD25" s="67" t="s">
        <v>288</v>
      </c>
      <c r="AE25" s="67" t="s">
        <v>289</v>
      </c>
      <c r="AF25" s="67" t="s">
        <v>290</v>
      </c>
      <c r="AG25" s="67" t="s">
        <v>291</v>
      </c>
      <c r="AH25" s="67" t="s">
        <v>284</v>
      </c>
      <c r="AJ25" s="67"/>
      <c r="AK25" s="67" t="s">
        <v>288</v>
      </c>
      <c r="AL25" s="67" t="s">
        <v>289</v>
      </c>
      <c r="AM25" s="67" t="s">
        <v>290</v>
      </c>
      <c r="AN25" s="67" t="s">
        <v>291</v>
      </c>
      <c r="AO25" s="67" t="s">
        <v>284</v>
      </c>
      <c r="AQ25" s="67"/>
      <c r="AR25" s="67" t="s">
        <v>288</v>
      </c>
      <c r="AS25" s="67" t="s">
        <v>289</v>
      </c>
      <c r="AT25" s="67" t="s">
        <v>290</v>
      </c>
      <c r="AU25" s="67" t="s">
        <v>291</v>
      </c>
      <c r="AV25" s="67" t="s">
        <v>284</v>
      </c>
      <c r="AX25" s="67"/>
      <c r="AY25" s="67" t="s">
        <v>288</v>
      </c>
      <c r="AZ25" s="67" t="s">
        <v>289</v>
      </c>
      <c r="BA25" s="67" t="s">
        <v>290</v>
      </c>
      <c r="BB25" s="67" t="s">
        <v>291</v>
      </c>
      <c r="BC25" s="67" t="s">
        <v>284</v>
      </c>
      <c r="BE25" s="67"/>
      <c r="BF25" s="67" t="s">
        <v>288</v>
      </c>
      <c r="BG25" s="67" t="s">
        <v>289</v>
      </c>
      <c r="BH25" s="67" t="s">
        <v>290</v>
      </c>
      <c r="BI25" s="67" t="s">
        <v>291</v>
      </c>
      <c r="BJ25" s="67" t="s">
        <v>284</v>
      </c>
    </row>
    <row r="26" spans="1:62">
      <c r="A26" s="67" t="s">
        <v>8</v>
      </c>
      <c r="B26" s="67">
        <v>75</v>
      </c>
      <c r="C26" s="67">
        <v>100</v>
      </c>
      <c r="D26" s="67">
        <v>0</v>
      </c>
      <c r="E26" s="67">
        <v>2000</v>
      </c>
      <c r="F26" s="67">
        <v>104.807495</v>
      </c>
      <c r="H26" s="67" t="s">
        <v>9</v>
      </c>
      <c r="I26" s="67">
        <v>0.9</v>
      </c>
      <c r="J26" s="67">
        <v>1.1000000000000001</v>
      </c>
      <c r="K26" s="67">
        <v>0</v>
      </c>
      <c r="L26" s="67">
        <v>0</v>
      </c>
      <c r="M26" s="67">
        <v>1.5522214000000001</v>
      </c>
      <c r="O26" s="67" t="s">
        <v>10</v>
      </c>
      <c r="P26" s="67">
        <v>1</v>
      </c>
      <c r="Q26" s="67">
        <v>1.2</v>
      </c>
      <c r="R26" s="67">
        <v>0</v>
      </c>
      <c r="S26" s="67">
        <v>0</v>
      </c>
      <c r="T26" s="67">
        <v>1.1502216000000001</v>
      </c>
      <c r="V26" s="67" t="s">
        <v>11</v>
      </c>
      <c r="W26" s="67">
        <v>11</v>
      </c>
      <c r="X26" s="67">
        <v>14</v>
      </c>
      <c r="Y26" s="67">
        <v>0</v>
      </c>
      <c r="Z26" s="67">
        <v>35</v>
      </c>
      <c r="AA26" s="67">
        <v>14.599672999999999</v>
      </c>
      <c r="AC26" s="67" t="s">
        <v>12</v>
      </c>
      <c r="AD26" s="67">
        <v>1.2</v>
      </c>
      <c r="AE26" s="67">
        <v>1.4</v>
      </c>
      <c r="AF26" s="67">
        <v>0</v>
      </c>
      <c r="AG26" s="67">
        <v>100</v>
      </c>
      <c r="AH26" s="67">
        <v>1.6860343</v>
      </c>
      <c r="AJ26" s="67" t="s">
        <v>313</v>
      </c>
      <c r="AK26" s="67">
        <v>320</v>
      </c>
      <c r="AL26" s="67">
        <v>400</v>
      </c>
      <c r="AM26" s="67">
        <v>0</v>
      </c>
      <c r="AN26" s="67">
        <v>1000</v>
      </c>
      <c r="AO26" s="67">
        <v>555.92913999999996</v>
      </c>
      <c r="AQ26" s="67" t="s">
        <v>13</v>
      </c>
      <c r="AR26" s="67">
        <v>2</v>
      </c>
      <c r="AS26" s="67">
        <v>2.4</v>
      </c>
      <c r="AT26" s="67">
        <v>0</v>
      </c>
      <c r="AU26" s="67">
        <v>0</v>
      </c>
      <c r="AV26" s="67">
        <v>7.0908274999999996</v>
      </c>
      <c r="AX26" s="67" t="s">
        <v>14</v>
      </c>
      <c r="AY26" s="67">
        <v>0</v>
      </c>
      <c r="AZ26" s="67">
        <v>0</v>
      </c>
      <c r="BA26" s="67">
        <v>5</v>
      </c>
      <c r="BB26" s="67">
        <v>0</v>
      </c>
      <c r="BC26" s="67">
        <v>1.7032020999999999</v>
      </c>
      <c r="BE26" s="67" t="s">
        <v>15</v>
      </c>
      <c r="BF26" s="67">
        <v>0</v>
      </c>
      <c r="BG26" s="67">
        <v>0</v>
      </c>
      <c r="BH26" s="67">
        <v>30</v>
      </c>
      <c r="BI26" s="67">
        <v>0</v>
      </c>
      <c r="BJ26" s="67">
        <v>0.78995084999999998</v>
      </c>
    </row>
    <row r="33" spans="1:68">
      <c r="A33" s="72" t="s">
        <v>314</v>
      </c>
      <c r="B33" s="72"/>
      <c r="C33" s="72"/>
      <c r="D33" s="72"/>
      <c r="E33" s="72"/>
      <c r="F33" s="72"/>
      <c r="G33" s="72"/>
      <c r="H33" s="72"/>
      <c r="I33" s="72"/>
      <c r="J33" s="72"/>
      <c r="K33" s="72"/>
      <c r="L33" s="72"/>
      <c r="M33" s="72"/>
      <c r="N33" s="72"/>
      <c r="O33" s="72"/>
      <c r="P33" s="72"/>
      <c r="Q33" s="72"/>
      <c r="R33" s="72"/>
      <c r="S33" s="72"/>
      <c r="T33" s="72"/>
      <c r="U33" s="72"/>
      <c r="V33" s="72"/>
      <c r="W33" s="72"/>
      <c r="X33" s="72"/>
      <c r="Y33" s="72"/>
      <c r="Z33" s="72"/>
      <c r="AA33" s="72"/>
      <c r="AB33" s="72"/>
      <c r="AC33" s="72"/>
      <c r="AD33" s="72"/>
      <c r="AE33" s="72"/>
      <c r="AF33" s="72"/>
      <c r="AG33" s="72"/>
      <c r="AH33" s="72"/>
      <c r="AI33" s="72"/>
      <c r="AJ33" s="72"/>
      <c r="AK33" s="72"/>
      <c r="AL33" s="72"/>
      <c r="AM33" s="72"/>
      <c r="AN33" s="72"/>
      <c r="AO33" s="72"/>
      <c r="AP33" s="64"/>
      <c r="AQ33" s="64"/>
      <c r="AR33" s="64"/>
      <c r="AS33" s="64"/>
      <c r="AT33" s="64"/>
      <c r="AU33" s="64"/>
      <c r="AV33" s="64"/>
      <c r="AW33" s="64"/>
      <c r="AX33" s="64"/>
      <c r="AY33" s="64"/>
      <c r="AZ33" s="64"/>
      <c r="BA33" s="64"/>
      <c r="BB33" s="64"/>
      <c r="BC33" s="64"/>
      <c r="BD33" s="64"/>
      <c r="BE33" s="64"/>
      <c r="BF33" s="64"/>
      <c r="BG33" s="64"/>
      <c r="BH33" s="64"/>
      <c r="BI33" s="64"/>
      <c r="BJ33" s="64"/>
      <c r="BK33" s="65"/>
      <c r="BL33" s="65"/>
      <c r="BM33" s="65"/>
      <c r="BN33" s="65"/>
      <c r="BO33" s="65"/>
      <c r="BP33" s="65"/>
    </row>
    <row r="34" spans="1:68">
      <c r="A34" s="71" t="s">
        <v>178</v>
      </c>
      <c r="B34" s="71"/>
      <c r="C34" s="71"/>
      <c r="D34" s="71"/>
      <c r="E34" s="71"/>
      <c r="F34" s="71"/>
      <c r="H34" s="71" t="s">
        <v>315</v>
      </c>
      <c r="I34" s="71"/>
      <c r="J34" s="71"/>
      <c r="K34" s="71"/>
      <c r="L34" s="71"/>
      <c r="M34" s="71"/>
      <c r="O34" s="71" t="s">
        <v>179</v>
      </c>
      <c r="P34" s="71"/>
      <c r="Q34" s="71"/>
      <c r="R34" s="71"/>
      <c r="S34" s="71"/>
      <c r="T34" s="71"/>
      <c r="V34" s="71" t="s">
        <v>316</v>
      </c>
      <c r="W34" s="71"/>
      <c r="X34" s="71"/>
      <c r="Y34" s="71"/>
      <c r="Z34" s="71"/>
      <c r="AA34" s="71"/>
      <c r="AC34" s="71" t="s">
        <v>317</v>
      </c>
      <c r="AD34" s="71"/>
      <c r="AE34" s="71"/>
      <c r="AF34" s="71"/>
      <c r="AG34" s="71"/>
      <c r="AH34" s="71"/>
      <c r="AJ34" s="71" t="s">
        <v>318</v>
      </c>
      <c r="AK34" s="71"/>
      <c r="AL34" s="71"/>
      <c r="AM34" s="71"/>
      <c r="AN34" s="71"/>
      <c r="AO34" s="71"/>
    </row>
    <row r="35" spans="1:68">
      <c r="A35" s="67"/>
      <c r="B35" s="67" t="s">
        <v>288</v>
      </c>
      <c r="C35" s="67" t="s">
        <v>289</v>
      </c>
      <c r="D35" s="67" t="s">
        <v>290</v>
      </c>
      <c r="E35" s="67" t="s">
        <v>291</v>
      </c>
      <c r="F35" s="67" t="s">
        <v>284</v>
      </c>
      <c r="H35" s="67"/>
      <c r="I35" s="67" t="s">
        <v>288</v>
      </c>
      <c r="J35" s="67" t="s">
        <v>289</v>
      </c>
      <c r="K35" s="67" t="s">
        <v>290</v>
      </c>
      <c r="L35" s="67" t="s">
        <v>291</v>
      </c>
      <c r="M35" s="67" t="s">
        <v>284</v>
      </c>
      <c r="O35" s="67"/>
      <c r="P35" s="67" t="s">
        <v>288</v>
      </c>
      <c r="Q35" s="67" t="s">
        <v>289</v>
      </c>
      <c r="R35" s="67" t="s">
        <v>290</v>
      </c>
      <c r="S35" s="67" t="s">
        <v>291</v>
      </c>
      <c r="T35" s="67" t="s">
        <v>284</v>
      </c>
      <c r="V35" s="67"/>
      <c r="W35" s="67" t="s">
        <v>288</v>
      </c>
      <c r="X35" s="67" t="s">
        <v>289</v>
      </c>
      <c r="Y35" s="67" t="s">
        <v>290</v>
      </c>
      <c r="Z35" s="67" t="s">
        <v>291</v>
      </c>
      <c r="AA35" s="67" t="s">
        <v>284</v>
      </c>
      <c r="AC35" s="67"/>
      <c r="AD35" s="67" t="s">
        <v>288</v>
      </c>
      <c r="AE35" s="67" t="s">
        <v>289</v>
      </c>
      <c r="AF35" s="67" t="s">
        <v>290</v>
      </c>
      <c r="AG35" s="67" t="s">
        <v>291</v>
      </c>
      <c r="AH35" s="67" t="s">
        <v>284</v>
      </c>
      <c r="AJ35" s="67"/>
      <c r="AK35" s="67" t="s">
        <v>288</v>
      </c>
      <c r="AL35" s="67" t="s">
        <v>289</v>
      </c>
      <c r="AM35" s="67" t="s">
        <v>290</v>
      </c>
      <c r="AN35" s="67" t="s">
        <v>291</v>
      </c>
      <c r="AO35" s="67" t="s">
        <v>284</v>
      </c>
    </row>
    <row r="36" spans="1:68">
      <c r="A36" s="67" t="s">
        <v>17</v>
      </c>
      <c r="B36" s="67">
        <v>580</v>
      </c>
      <c r="C36" s="67">
        <v>800</v>
      </c>
      <c r="D36" s="67">
        <v>0</v>
      </c>
      <c r="E36" s="67">
        <v>2000</v>
      </c>
      <c r="F36" s="67">
        <v>384.67790000000002</v>
      </c>
      <c r="H36" s="67" t="s">
        <v>18</v>
      </c>
      <c r="I36" s="67">
        <v>580</v>
      </c>
      <c r="J36" s="67">
        <v>700</v>
      </c>
      <c r="K36" s="67">
        <v>0</v>
      </c>
      <c r="L36" s="67">
        <v>3500</v>
      </c>
      <c r="M36" s="67">
        <v>974.8922</v>
      </c>
      <c r="O36" s="67" t="s">
        <v>19</v>
      </c>
      <c r="P36" s="67">
        <v>0</v>
      </c>
      <c r="Q36" s="67">
        <v>0</v>
      </c>
      <c r="R36" s="67">
        <v>1500</v>
      </c>
      <c r="S36" s="67">
        <v>2000</v>
      </c>
      <c r="T36" s="67">
        <v>4140.0537000000004</v>
      </c>
      <c r="V36" s="67" t="s">
        <v>20</v>
      </c>
      <c r="W36" s="67">
        <v>0</v>
      </c>
      <c r="X36" s="67">
        <v>0</v>
      </c>
      <c r="Y36" s="67">
        <v>3500</v>
      </c>
      <c r="Z36" s="67">
        <v>0</v>
      </c>
      <c r="AA36" s="67">
        <v>2752.1786999999999</v>
      </c>
      <c r="AC36" s="67" t="s">
        <v>21</v>
      </c>
      <c r="AD36" s="67">
        <v>0</v>
      </c>
      <c r="AE36" s="67">
        <v>0</v>
      </c>
      <c r="AF36" s="67">
        <v>2300</v>
      </c>
      <c r="AG36" s="67">
        <v>0</v>
      </c>
      <c r="AH36" s="67">
        <v>65.694640000000007</v>
      </c>
      <c r="AJ36" s="67" t="s">
        <v>22</v>
      </c>
      <c r="AK36" s="67">
        <v>235</v>
      </c>
      <c r="AL36" s="67">
        <v>280</v>
      </c>
      <c r="AM36" s="67">
        <v>0</v>
      </c>
      <c r="AN36" s="67">
        <v>350</v>
      </c>
      <c r="AO36" s="67">
        <v>122.84786</v>
      </c>
    </row>
    <row r="43" spans="1:68">
      <c r="A43" s="72" t="s">
        <v>319</v>
      </c>
      <c r="B43" s="72"/>
      <c r="C43" s="72"/>
      <c r="D43" s="72"/>
      <c r="E43" s="72"/>
      <c r="F43" s="72"/>
      <c r="G43" s="72"/>
      <c r="H43" s="72"/>
      <c r="I43" s="72"/>
      <c r="J43" s="72"/>
      <c r="K43" s="72"/>
      <c r="L43" s="72"/>
      <c r="M43" s="72"/>
      <c r="N43" s="72"/>
      <c r="O43" s="72"/>
      <c r="P43" s="72"/>
      <c r="Q43" s="72"/>
      <c r="R43" s="72"/>
      <c r="S43" s="72"/>
      <c r="T43" s="72"/>
      <c r="U43" s="72"/>
      <c r="V43" s="72"/>
      <c r="W43" s="72"/>
      <c r="X43" s="72"/>
      <c r="Y43" s="72"/>
      <c r="Z43" s="72"/>
      <c r="AA43" s="72"/>
      <c r="AB43" s="72"/>
      <c r="AC43" s="72"/>
      <c r="AD43" s="72"/>
      <c r="AE43" s="72"/>
      <c r="AF43" s="72"/>
      <c r="AG43" s="72"/>
      <c r="AH43" s="72"/>
      <c r="AI43" s="72"/>
      <c r="AJ43" s="72"/>
      <c r="AK43" s="72"/>
      <c r="AL43" s="72"/>
      <c r="AM43" s="72"/>
      <c r="AN43" s="72"/>
      <c r="AO43" s="72"/>
      <c r="AP43" s="72"/>
      <c r="AQ43" s="72"/>
      <c r="AR43" s="72"/>
      <c r="AS43" s="72"/>
      <c r="AT43" s="72"/>
      <c r="AU43" s="72"/>
      <c r="AV43" s="72"/>
      <c r="AW43" s="72"/>
      <c r="AX43" s="72"/>
      <c r="AY43" s="72"/>
      <c r="AZ43" s="72"/>
      <c r="BA43" s="72"/>
      <c r="BB43" s="72"/>
      <c r="BC43" s="72"/>
      <c r="BD43" s="72"/>
      <c r="BE43" s="72"/>
      <c r="BF43" s="72"/>
      <c r="BG43" s="72"/>
      <c r="BH43" s="72"/>
      <c r="BI43" s="72"/>
      <c r="BJ43" s="72"/>
    </row>
    <row r="44" spans="1:68">
      <c r="A44" s="71" t="s">
        <v>320</v>
      </c>
      <c r="B44" s="71"/>
      <c r="C44" s="71"/>
      <c r="D44" s="71"/>
      <c r="E44" s="71"/>
      <c r="F44" s="71"/>
      <c r="H44" s="71" t="s">
        <v>321</v>
      </c>
      <c r="I44" s="71"/>
      <c r="J44" s="71"/>
      <c r="K44" s="71"/>
      <c r="L44" s="71"/>
      <c r="M44" s="71"/>
      <c r="O44" s="71" t="s">
        <v>322</v>
      </c>
      <c r="P44" s="71"/>
      <c r="Q44" s="71"/>
      <c r="R44" s="71"/>
      <c r="S44" s="71"/>
      <c r="T44" s="71"/>
      <c r="V44" s="71" t="s">
        <v>323</v>
      </c>
      <c r="W44" s="71"/>
      <c r="X44" s="71"/>
      <c r="Y44" s="71"/>
      <c r="Z44" s="71"/>
      <c r="AA44" s="71"/>
      <c r="AC44" s="71" t="s">
        <v>324</v>
      </c>
      <c r="AD44" s="71"/>
      <c r="AE44" s="71"/>
      <c r="AF44" s="71"/>
      <c r="AG44" s="71"/>
      <c r="AH44" s="71"/>
      <c r="AJ44" s="71" t="s">
        <v>325</v>
      </c>
      <c r="AK44" s="71"/>
      <c r="AL44" s="71"/>
      <c r="AM44" s="71"/>
      <c r="AN44" s="71"/>
      <c r="AO44" s="71"/>
      <c r="AQ44" s="71" t="s">
        <v>326</v>
      </c>
      <c r="AR44" s="71"/>
      <c r="AS44" s="71"/>
      <c r="AT44" s="71"/>
      <c r="AU44" s="71"/>
      <c r="AV44" s="71"/>
      <c r="AX44" s="71" t="s">
        <v>327</v>
      </c>
      <c r="AY44" s="71"/>
      <c r="AZ44" s="71"/>
      <c r="BA44" s="71"/>
      <c r="BB44" s="71"/>
      <c r="BC44" s="71"/>
      <c r="BE44" s="71" t="s">
        <v>328</v>
      </c>
      <c r="BF44" s="71"/>
      <c r="BG44" s="71"/>
      <c r="BH44" s="71"/>
      <c r="BI44" s="71"/>
      <c r="BJ44" s="71"/>
    </row>
    <row r="45" spans="1:68">
      <c r="A45" s="67"/>
      <c r="B45" s="67" t="s">
        <v>288</v>
      </c>
      <c r="C45" s="67" t="s">
        <v>289</v>
      </c>
      <c r="D45" s="67" t="s">
        <v>290</v>
      </c>
      <c r="E45" s="67" t="s">
        <v>291</v>
      </c>
      <c r="F45" s="67" t="s">
        <v>284</v>
      </c>
      <c r="H45" s="67"/>
      <c r="I45" s="67" t="s">
        <v>288</v>
      </c>
      <c r="J45" s="67" t="s">
        <v>289</v>
      </c>
      <c r="K45" s="67" t="s">
        <v>290</v>
      </c>
      <c r="L45" s="67" t="s">
        <v>291</v>
      </c>
      <c r="M45" s="67" t="s">
        <v>284</v>
      </c>
      <c r="O45" s="67"/>
      <c r="P45" s="67" t="s">
        <v>288</v>
      </c>
      <c r="Q45" s="67" t="s">
        <v>289</v>
      </c>
      <c r="R45" s="67" t="s">
        <v>290</v>
      </c>
      <c r="S45" s="67" t="s">
        <v>291</v>
      </c>
      <c r="T45" s="67" t="s">
        <v>284</v>
      </c>
      <c r="V45" s="67"/>
      <c r="W45" s="67" t="s">
        <v>288</v>
      </c>
      <c r="X45" s="67" t="s">
        <v>289</v>
      </c>
      <c r="Y45" s="67" t="s">
        <v>290</v>
      </c>
      <c r="Z45" s="67" t="s">
        <v>291</v>
      </c>
      <c r="AA45" s="67" t="s">
        <v>284</v>
      </c>
      <c r="AC45" s="67"/>
      <c r="AD45" s="67" t="s">
        <v>288</v>
      </c>
      <c r="AE45" s="67" t="s">
        <v>289</v>
      </c>
      <c r="AF45" s="67" t="s">
        <v>290</v>
      </c>
      <c r="AG45" s="67" t="s">
        <v>291</v>
      </c>
      <c r="AH45" s="67" t="s">
        <v>284</v>
      </c>
      <c r="AJ45" s="67"/>
      <c r="AK45" s="67" t="s">
        <v>288</v>
      </c>
      <c r="AL45" s="67" t="s">
        <v>289</v>
      </c>
      <c r="AM45" s="67" t="s">
        <v>290</v>
      </c>
      <c r="AN45" s="67" t="s">
        <v>291</v>
      </c>
      <c r="AO45" s="67" t="s">
        <v>284</v>
      </c>
      <c r="AQ45" s="67"/>
      <c r="AR45" s="67" t="s">
        <v>288</v>
      </c>
      <c r="AS45" s="67" t="s">
        <v>289</v>
      </c>
      <c r="AT45" s="67" t="s">
        <v>290</v>
      </c>
      <c r="AU45" s="67" t="s">
        <v>291</v>
      </c>
      <c r="AV45" s="67" t="s">
        <v>284</v>
      </c>
      <c r="AX45" s="67"/>
      <c r="AY45" s="67" t="s">
        <v>288</v>
      </c>
      <c r="AZ45" s="67" t="s">
        <v>289</v>
      </c>
      <c r="BA45" s="67" t="s">
        <v>290</v>
      </c>
      <c r="BB45" s="67" t="s">
        <v>291</v>
      </c>
      <c r="BC45" s="67" t="s">
        <v>284</v>
      </c>
      <c r="BE45" s="67"/>
      <c r="BF45" s="67" t="s">
        <v>288</v>
      </c>
      <c r="BG45" s="67" t="s">
        <v>289</v>
      </c>
      <c r="BH45" s="67" t="s">
        <v>290</v>
      </c>
      <c r="BI45" s="67" t="s">
        <v>291</v>
      </c>
      <c r="BJ45" s="67" t="s">
        <v>284</v>
      </c>
    </row>
    <row r="46" spans="1:68">
      <c r="A46" s="67" t="s">
        <v>23</v>
      </c>
      <c r="B46" s="67">
        <v>6</v>
      </c>
      <c r="C46" s="67">
        <v>8</v>
      </c>
      <c r="D46" s="67">
        <v>0</v>
      </c>
      <c r="E46" s="67">
        <v>45</v>
      </c>
      <c r="F46" s="67">
        <v>13.568156</v>
      </c>
      <c r="H46" s="67" t="s">
        <v>24</v>
      </c>
      <c r="I46" s="67">
        <v>6</v>
      </c>
      <c r="J46" s="67">
        <v>7</v>
      </c>
      <c r="K46" s="67">
        <v>0</v>
      </c>
      <c r="L46" s="67">
        <v>35</v>
      </c>
      <c r="M46" s="67">
        <v>9.6035590000000006</v>
      </c>
      <c r="O46" s="67" t="s">
        <v>329</v>
      </c>
      <c r="P46" s="67">
        <v>600</v>
      </c>
      <c r="Q46" s="67">
        <v>800</v>
      </c>
      <c r="R46" s="67">
        <v>0</v>
      </c>
      <c r="S46" s="67">
        <v>10000</v>
      </c>
      <c r="T46" s="67">
        <v>1475.1262999999999</v>
      </c>
      <c r="V46" s="67" t="s">
        <v>29</v>
      </c>
      <c r="W46" s="67">
        <v>0</v>
      </c>
      <c r="X46" s="67">
        <v>0</v>
      </c>
      <c r="Y46" s="67">
        <v>2.5</v>
      </c>
      <c r="Z46" s="67">
        <v>10</v>
      </c>
      <c r="AA46" s="67">
        <v>0.22215419</v>
      </c>
      <c r="AC46" s="67" t="s">
        <v>25</v>
      </c>
      <c r="AD46" s="67">
        <v>0</v>
      </c>
      <c r="AE46" s="67">
        <v>0</v>
      </c>
      <c r="AF46" s="67">
        <v>3.5</v>
      </c>
      <c r="AG46" s="67">
        <v>11</v>
      </c>
      <c r="AH46" s="67">
        <v>2.8256519999999998</v>
      </c>
      <c r="AJ46" s="67" t="s">
        <v>26</v>
      </c>
      <c r="AK46" s="67">
        <v>95</v>
      </c>
      <c r="AL46" s="67">
        <v>150</v>
      </c>
      <c r="AM46" s="67">
        <v>0</v>
      </c>
      <c r="AN46" s="67">
        <v>2400</v>
      </c>
      <c r="AO46" s="67">
        <v>204.69044</v>
      </c>
      <c r="AQ46" s="67" t="s">
        <v>27</v>
      </c>
      <c r="AR46" s="67">
        <v>50</v>
      </c>
      <c r="AS46" s="67">
        <v>60</v>
      </c>
      <c r="AT46" s="67">
        <v>0</v>
      </c>
      <c r="AU46" s="67">
        <v>400</v>
      </c>
      <c r="AV46" s="67">
        <v>74.006900000000002</v>
      </c>
      <c r="AX46" s="67" t="s">
        <v>330</v>
      </c>
      <c r="AY46" s="67"/>
      <c r="AZ46" s="67"/>
      <c r="BA46" s="67"/>
      <c r="BB46" s="67"/>
      <c r="BC46" s="67"/>
      <c r="BE46" s="67" t="s">
        <v>331</v>
      </c>
      <c r="BF46" s="67"/>
      <c r="BG46" s="67"/>
      <c r="BH46" s="67"/>
      <c r="BI46" s="67"/>
      <c r="BJ46" s="67"/>
    </row>
  </sheetData>
  <mergeCells count="38">
    <mergeCell ref="A33:AO33"/>
    <mergeCell ref="AC24:AH24"/>
    <mergeCell ref="AJ24:AO24"/>
    <mergeCell ref="AQ24:AV24"/>
    <mergeCell ref="A34:F34"/>
    <mergeCell ref="H34:M34"/>
    <mergeCell ref="O34:T34"/>
    <mergeCell ref="V34:AA34"/>
    <mergeCell ref="AC34:AH34"/>
    <mergeCell ref="AJ34:AO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X24:BC24"/>
    <mergeCell ref="BE24:BJ24"/>
    <mergeCell ref="A24:F24"/>
    <mergeCell ref="H24:M24"/>
    <mergeCell ref="O24:T24"/>
    <mergeCell ref="V24:AA24"/>
    <mergeCell ref="A23:BJ23"/>
    <mergeCell ref="A14:F14"/>
    <mergeCell ref="H14:M14"/>
    <mergeCell ref="O14:T14"/>
    <mergeCell ref="V14:AA14"/>
    <mergeCell ref="A13:AA13"/>
    <mergeCell ref="A3:Z3"/>
    <mergeCell ref="U4:Z4"/>
    <mergeCell ref="A4:C4"/>
    <mergeCell ref="E4:H4"/>
    <mergeCell ref="N4:S4"/>
    <mergeCell ref="J4:L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K8" sqref="K8"/>
    </sheetView>
  </sheetViews>
  <sheetFormatPr defaultRowHeight="16.5"/>
  <sheetData>
    <row r="1" spans="1:113">
      <c r="A1" s="51" t="s">
        <v>258</v>
      </c>
      <c r="B1" s="51" t="s">
        <v>56</v>
      </c>
      <c r="C1" s="51" t="s">
        <v>259</v>
      </c>
      <c r="D1" s="51" t="s">
        <v>260</v>
      </c>
      <c r="E1" s="51" t="s">
        <v>57</v>
      </c>
      <c r="F1" s="51" t="s">
        <v>58</v>
      </c>
      <c r="G1" s="51" t="s">
        <v>59</v>
      </c>
      <c r="H1" s="51" t="s">
        <v>60</v>
      </c>
      <c r="I1" s="51" t="s">
        <v>61</v>
      </c>
      <c r="J1" s="51" t="s">
        <v>62</v>
      </c>
      <c r="K1" s="51" t="s">
        <v>63</v>
      </c>
      <c r="L1" s="51" t="s">
        <v>64</v>
      </c>
      <c r="M1" s="51" t="s">
        <v>65</v>
      </c>
      <c r="N1" s="51" t="s">
        <v>66</v>
      </c>
      <c r="O1" s="51" t="s">
        <v>67</v>
      </c>
      <c r="P1" s="51" t="s">
        <v>68</v>
      </c>
      <c r="Q1" s="51" t="s">
        <v>69</v>
      </c>
      <c r="R1" s="51" t="s">
        <v>70</v>
      </c>
      <c r="S1" s="51" t="s">
        <v>71</v>
      </c>
      <c r="T1" s="51" t="s">
        <v>72</v>
      </c>
      <c r="U1" s="51" t="s">
        <v>73</v>
      </c>
      <c r="V1" s="51" t="s">
        <v>74</v>
      </c>
      <c r="W1" s="51" t="s">
        <v>75</v>
      </c>
      <c r="X1" s="51" t="s">
        <v>76</v>
      </c>
      <c r="Y1" s="51" t="s">
        <v>77</v>
      </c>
      <c r="Z1" s="51" t="s">
        <v>78</v>
      </c>
      <c r="AA1" s="51" t="s">
        <v>79</v>
      </c>
      <c r="AB1" s="51" t="s">
        <v>80</v>
      </c>
      <c r="AC1" s="51" t="s">
        <v>81</v>
      </c>
      <c r="AD1" s="51" t="s">
        <v>82</v>
      </c>
      <c r="AE1" s="51" t="s">
        <v>83</v>
      </c>
      <c r="AF1" s="51" t="s">
        <v>84</v>
      </c>
      <c r="AG1" s="51" t="s">
        <v>85</v>
      </c>
      <c r="AH1" s="51" t="s">
        <v>86</v>
      </c>
      <c r="AI1" s="51" t="s">
        <v>87</v>
      </c>
      <c r="AJ1" s="51" t="s">
        <v>88</v>
      </c>
      <c r="AK1" s="51" t="s">
        <v>89</v>
      </c>
      <c r="AL1" s="51" t="s">
        <v>90</v>
      </c>
      <c r="AM1" s="51" t="s">
        <v>91</v>
      </c>
      <c r="AN1" s="51" t="s">
        <v>92</v>
      </c>
      <c r="AO1" s="51" t="s">
        <v>93</v>
      </c>
      <c r="AP1" s="51" t="s">
        <v>94</v>
      </c>
      <c r="AQ1" s="51" t="s">
        <v>95</v>
      </c>
      <c r="AR1" s="51" t="s">
        <v>96</v>
      </c>
      <c r="AS1" s="51" t="s">
        <v>97</v>
      </c>
      <c r="AT1" s="51" t="s">
        <v>98</v>
      </c>
      <c r="AU1" s="51" t="s">
        <v>99</v>
      </c>
      <c r="AV1" s="51" t="s">
        <v>100</v>
      </c>
      <c r="AW1" s="51" t="s">
        <v>101</v>
      </c>
      <c r="AX1" s="51" t="s">
        <v>102</v>
      </c>
      <c r="AY1" s="51" t="s">
        <v>103</v>
      </c>
      <c r="AZ1" s="51" t="s">
        <v>104</v>
      </c>
      <c r="BA1" s="51" t="s">
        <v>105</v>
      </c>
      <c r="BB1" s="51" t="s">
        <v>106</v>
      </c>
      <c r="BC1" s="51" t="s">
        <v>107</v>
      </c>
      <c r="BD1" s="51" t="s">
        <v>108</v>
      </c>
      <c r="BE1" s="51" t="s">
        <v>109</v>
      </c>
      <c r="BF1" s="51" t="s">
        <v>110</v>
      </c>
      <c r="BG1" s="51" t="s">
        <v>111</v>
      </c>
      <c r="BH1" s="51" t="s">
        <v>112</v>
      </c>
      <c r="BI1" s="51" t="s">
        <v>113</v>
      </c>
      <c r="BJ1" s="51" t="s">
        <v>114</v>
      </c>
      <c r="BK1" s="51" t="s">
        <v>115</v>
      </c>
      <c r="BL1" s="51" t="s">
        <v>116</v>
      </c>
      <c r="BM1" s="51" t="s">
        <v>117</v>
      </c>
      <c r="BN1" s="51" t="s">
        <v>118</v>
      </c>
      <c r="BO1" s="51" t="s">
        <v>119</v>
      </c>
      <c r="BP1" s="51" t="s">
        <v>120</v>
      </c>
      <c r="BQ1" s="51" t="s">
        <v>121</v>
      </c>
      <c r="BR1" s="51" t="s">
        <v>122</v>
      </c>
      <c r="BS1" s="51" t="s">
        <v>123</v>
      </c>
      <c r="BT1" s="51" t="s">
        <v>124</v>
      </c>
      <c r="BU1" s="51" t="s">
        <v>125</v>
      </c>
      <c r="BV1" s="51" t="s">
        <v>126</v>
      </c>
      <c r="BW1" s="51" t="s">
        <v>127</v>
      </c>
      <c r="BX1" s="51" t="s">
        <v>128</v>
      </c>
      <c r="BY1" s="51" t="s">
        <v>129</v>
      </c>
      <c r="BZ1" s="51" t="s">
        <v>130</v>
      </c>
      <c r="CA1" s="51" t="s">
        <v>131</v>
      </c>
      <c r="CB1" s="51" t="s">
        <v>132</v>
      </c>
      <c r="CC1" s="51" t="s">
        <v>133</v>
      </c>
      <c r="CD1" s="51" t="s">
        <v>134</v>
      </c>
      <c r="CE1" s="51" t="s">
        <v>135</v>
      </c>
      <c r="CF1" s="51" t="s">
        <v>136</v>
      </c>
      <c r="CG1" s="51" t="s">
        <v>137</v>
      </c>
      <c r="CH1" s="51" t="s">
        <v>138</v>
      </c>
      <c r="CI1" s="51" t="s">
        <v>139</v>
      </c>
      <c r="CJ1" s="51" t="s">
        <v>140</v>
      </c>
      <c r="CK1" s="51" t="s">
        <v>141</v>
      </c>
      <c r="CL1" s="51" t="s">
        <v>142</v>
      </c>
      <c r="CM1" s="51" t="s">
        <v>143</v>
      </c>
      <c r="CN1" s="51" t="s">
        <v>144</v>
      </c>
      <c r="CO1" s="51" t="s">
        <v>145</v>
      </c>
      <c r="CP1" s="51" t="s">
        <v>146</v>
      </c>
      <c r="CQ1" s="51" t="s">
        <v>147</v>
      </c>
      <c r="CR1" s="51" t="s">
        <v>148</v>
      </c>
      <c r="CS1" s="51" t="s">
        <v>149</v>
      </c>
      <c r="CT1" s="51" t="s">
        <v>150</v>
      </c>
      <c r="CU1" s="51" t="s">
        <v>151</v>
      </c>
      <c r="CV1" s="51" t="s">
        <v>152</v>
      </c>
      <c r="CW1" s="51" t="s">
        <v>153</v>
      </c>
      <c r="CX1" s="51" t="s">
        <v>154</v>
      </c>
      <c r="CY1" s="51" t="s">
        <v>155</v>
      </c>
      <c r="CZ1" s="51" t="s">
        <v>156</v>
      </c>
      <c r="DA1" s="51" t="s">
        <v>157</v>
      </c>
      <c r="DB1" s="51" t="s">
        <v>158</v>
      </c>
      <c r="DC1" s="51" t="s">
        <v>159</v>
      </c>
      <c r="DD1" s="51" t="s">
        <v>160</v>
      </c>
      <c r="DE1" s="51" t="s">
        <v>161</v>
      </c>
      <c r="DF1" s="51" t="s">
        <v>162</v>
      </c>
      <c r="DG1" s="51" t="s">
        <v>163</v>
      </c>
      <c r="DH1" s="51" t="s">
        <v>164</v>
      </c>
    </row>
    <row r="2" spans="1:113" s="62" customFormat="1">
      <c r="A2" s="66" t="s">
        <v>332</v>
      </c>
      <c r="B2" s="66" t="s">
        <v>333</v>
      </c>
      <c r="C2" s="66" t="s">
        <v>334</v>
      </c>
      <c r="D2" s="66">
        <v>50</v>
      </c>
      <c r="E2" s="66">
        <v>1753.9395</v>
      </c>
      <c r="F2" s="66">
        <v>270.31045999999998</v>
      </c>
      <c r="G2" s="66">
        <v>39.399425999999998</v>
      </c>
      <c r="H2" s="66">
        <v>23.268038000000001</v>
      </c>
      <c r="I2" s="66">
        <v>16.131385999999999</v>
      </c>
      <c r="J2" s="66">
        <v>60.223190000000002</v>
      </c>
      <c r="K2" s="66">
        <v>32.59393</v>
      </c>
      <c r="L2" s="66">
        <v>27.629261</v>
      </c>
      <c r="M2" s="66">
        <v>21.703558000000001</v>
      </c>
      <c r="N2" s="66">
        <v>1.8864753999999999</v>
      </c>
      <c r="O2" s="66">
        <v>10.470313000000001</v>
      </c>
      <c r="P2" s="66">
        <v>906.67420000000004</v>
      </c>
      <c r="Q2" s="66">
        <v>19.413</v>
      </c>
      <c r="R2" s="66">
        <v>508.65539999999999</v>
      </c>
      <c r="S2" s="66">
        <v>59.864082000000003</v>
      </c>
      <c r="T2" s="66">
        <v>5385.4975999999997</v>
      </c>
      <c r="U2" s="66">
        <v>3.1803298</v>
      </c>
      <c r="V2" s="66">
        <v>18.259508</v>
      </c>
      <c r="W2" s="66">
        <v>328.57913000000002</v>
      </c>
      <c r="X2" s="66">
        <v>104.807495</v>
      </c>
      <c r="Y2" s="66">
        <v>1.5522214000000001</v>
      </c>
      <c r="Z2" s="66">
        <v>1.1502216000000001</v>
      </c>
      <c r="AA2" s="66">
        <v>14.599672999999999</v>
      </c>
      <c r="AB2" s="66">
        <v>1.6860343</v>
      </c>
      <c r="AC2" s="66">
        <v>555.92913999999996</v>
      </c>
      <c r="AD2" s="66">
        <v>7.0908274999999996</v>
      </c>
      <c r="AE2" s="66">
        <v>1.7032020999999999</v>
      </c>
      <c r="AF2" s="66">
        <v>0.78995084999999998</v>
      </c>
      <c r="AG2" s="66">
        <v>384.67790000000002</v>
      </c>
      <c r="AH2" s="66">
        <v>278.08679999999998</v>
      </c>
      <c r="AI2" s="66">
        <v>106.5911</v>
      </c>
      <c r="AJ2" s="66">
        <v>974.8922</v>
      </c>
      <c r="AK2" s="66">
        <v>4140.0537000000004</v>
      </c>
      <c r="AL2" s="66">
        <v>65.694640000000007</v>
      </c>
      <c r="AM2" s="66">
        <v>2752.1786999999999</v>
      </c>
      <c r="AN2" s="66">
        <v>122.84786</v>
      </c>
      <c r="AO2" s="66">
        <v>13.568156</v>
      </c>
      <c r="AP2" s="66">
        <v>10.1889105</v>
      </c>
      <c r="AQ2" s="66">
        <v>3.3792455000000001</v>
      </c>
      <c r="AR2" s="66">
        <v>9.6035590000000006</v>
      </c>
      <c r="AS2" s="66">
        <v>1475.1262999999999</v>
      </c>
      <c r="AT2" s="66">
        <v>0.22215419</v>
      </c>
      <c r="AU2" s="66">
        <v>2.8256519999999998</v>
      </c>
      <c r="AV2" s="66">
        <v>204.69044</v>
      </c>
      <c r="AW2" s="66">
        <v>74.006900000000002</v>
      </c>
      <c r="AX2" s="66">
        <v>0.17226999000000001</v>
      </c>
      <c r="AY2" s="66">
        <v>1.7850026999999999</v>
      </c>
      <c r="AZ2" s="66">
        <v>223.93109999999999</v>
      </c>
      <c r="BA2" s="66">
        <v>34.333767000000002</v>
      </c>
      <c r="BB2" s="66">
        <v>9.6750769999999999</v>
      </c>
      <c r="BC2" s="66">
        <v>13.038038</v>
      </c>
      <c r="BD2" s="66">
        <v>11.617568</v>
      </c>
      <c r="BE2" s="66">
        <v>0.58746640000000006</v>
      </c>
      <c r="BF2" s="66">
        <v>2.2258325000000001</v>
      </c>
      <c r="BG2" s="66">
        <v>2.2897788000000001E-4</v>
      </c>
      <c r="BH2" s="66">
        <v>3.3910915999999999E-4</v>
      </c>
      <c r="BI2" s="66">
        <v>9.4195080000000005E-4</v>
      </c>
      <c r="BJ2" s="66">
        <v>1.9452779E-2</v>
      </c>
      <c r="BK2" s="66">
        <v>1.7613684E-5</v>
      </c>
      <c r="BL2" s="66">
        <v>0.19104226999999999</v>
      </c>
      <c r="BM2" s="66">
        <v>2.8001079999999998</v>
      </c>
      <c r="BN2" s="66">
        <v>0.85067250000000005</v>
      </c>
      <c r="BO2" s="66">
        <v>50.206139999999998</v>
      </c>
      <c r="BP2" s="66">
        <v>7.9273280000000002</v>
      </c>
      <c r="BQ2" s="66">
        <v>14.187689000000001</v>
      </c>
      <c r="BR2" s="66">
        <v>53.314019999999999</v>
      </c>
      <c r="BS2" s="66">
        <v>33.106727999999997</v>
      </c>
      <c r="BT2" s="66">
        <v>10.030882</v>
      </c>
      <c r="BU2" s="66">
        <v>1.7151639999999999E-2</v>
      </c>
      <c r="BV2" s="66">
        <v>3.6073017999999998E-2</v>
      </c>
      <c r="BW2" s="66">
        <v>0.65095619999999998</v>
      </c>
      <c r="BX2" s="66">
        <v>1.2213925999999999</v>
      </c>
      <c r="BY2" s="66">
        <v>8.1880419999999995E-2</v>
      </c>
      <c r="BZ2" s="66">
        <v>5.9473985999999998E-4</v>
      </c>
      <c r="CA2" s="66">
        <v>0.61222330000000003</v>
      </c>
      <c r="CB2" s="66">
        <v>1.7183164000000001E-2</v>
      </c>
      <c r="CC2" s="66">
        <v>0.10427525</v>
      </c>
      <c r="CD2" s="66">
        <v>1.7937795999999999</v>
      </c>
      <c r="CE2" s="66">
        <v>2.5608870999999998E-2</v>
      </c>
      <c r="CF2" s="66">
        <v>0.29918095</v>
      </c>
      <c r="CG2" s="66">
        <v>4.9500000000000003E-7</v>
      </c>
      <c r="CH2" s="66">
        <v>2.8313147E-2</v>
      </c>
      <c r="CI2" s="66">
        <v>2.5328759999999999E-3</v>
      </c>
      <c r="CJ2" s="66">
        <v>4.1888733</v>
      </c>
      <c r="CK2" s="66">
        <v>6.8388855999999996E-3</v>
      </c>
      <c r="CL2" s="66">
        <v>0.33464939999999999</v>
      </c>
      <c r="CM2" s="66">
        <v>2.6823158</v>
      </c>
      <c r="CN2" s="66">
        <v>1868.7134000000001</v>
      </c>
      <c r="CO2" s="66">
        <v>3176.1704</v>
      </c>
      <c r="CP2" s="66">
        <v>1892.8434999999999</v>
      </c>
      <c r="CQ2" s="66">
        <v>703.03060000000005</v>
      </c>
      <c r="CR2" s="66">
        <v>398.23671999999999</v>
      </c>
      <c r="CS2" s="66">
        <v>346.29730000000001</v>
      </c>
      <c r="CT2" s="66">
        <v>1828.9645</v>
      </c>
      <c r="CU2" s="66">
        <v>1061.3995</v>
      </c>
      <c r="CV2" s="66">
        <v>1063.739</v>
      </c>
      <c r="CW2" s="66">
        <v>1224.7689</v>
      </c>
      <c r="CX2" s="66">
        <v>340.93808000000001</v>
      </c>
      <c r="CY2" s="66">
        <v>2420.9202</v>
      </c>
      <c r="CZ2" s="66">
        <v>1127.3952999999999</v>
      </c>
      <c r="DA2" s="66">
        <v>2711.2822000000001</v>
      </c>
      <c r="DB2" s="66">
        <v>2709.634</v>
      </c>
      <c r="DC2" s="66">
        <v>3719.2727</v>
      </c>
      <c r="DD2" s="66">
        <v>6080.0519999999997</v>
      </c>
      <c r="DE2" s="66">
        <v>1383.1432</v>
      </c>
      <c r="DF2" s="66">
        <v>2953.5803000000001</v>
      </c>
      <c r="DG2" s="66">
        <v>1379.7822000000001</v>
      </c>
      <c r="DH2" s="66">
        <v>94.71584</v>
      </c>
      <c r="DI2" s="66">
        <v>0</v>
      </c>
    </row>
    <row r="5" spans="1:113">
      <c r="A5" t="s">
        <v>105</v>
      </c>
      <c r="B5" t="s">
        <v>106</v>
      </c>
      <c r="C5" t="s">
        <v>107</v>
      </c>
      <c r="D5" t="s">
        <v>108</v>
      </c>
    </row>
    <row r="6" spans="1:113">
      <c r="A6">
        <f>BA2</f>
        <v>34.333767000000002</v>
      </c>
      <c r="B6">
        <f>BB2</f>
        <v>9.6750769999999999</v>
      </c>
      <c r="C6">
        <f>BC2</f>
        <v>13.038038</v>
      </c>
      <c r="D6">
        <f>BD2</f>
        <v>11.617568</v>
      </c>
    </row>
    <row r="7" spans="1:113">
      <c r="B7">
        <f>ROUND(B6/MAX($B$6,$C$6,$D$6),1)</f>
        <v>0.7</v>
      </c>
      <c r="C7">
        <f>ROUND(C6/MAX($B$6,$C$6,$D$6),1)</f>
        <v>1</v>
      </c>
      <c r="D7">
        <f>ROUND(D6/MAX($B$6,$C$6,$D$6),1)</f>
        <v>0.9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6" sqref="B6"/>
    </sheetView>
  </sheetViews>
  <sheetFormatPr defaultRowHeight="16.5"/>
  <cols>
    <col min="1" max="1" width="4.875" bestFit="1" customWidth="1"/>
    <col min="2" max="2" width="11.125" bestFit="1" customWidth="1"/>
    <col min="3" max="3" width="5.5" bestFit="1" customWidth="1"/>
    <col min="4" max="4" width="4.5" bestFit="1" customWidth="1"/>
    <col min="5" max="9" width="6.125" style="22" customWidth="1"/>
    <col min="20" max="20" width="6.5" bestFit="1" customWidth="1"/>
  </cols>
  <sheetData>
    <row r="1" spans="1:9">
      <c r="A1" s="55"/>
      <c r="B1" s="55" t="s">
        <v>257</v>
      </c>
      <c r="C1" s="55" t="s">
        <v>255</v>
      </c>
      <c r="E1" s="74" t="s">
        <v>37</v>
      </c>
      <c r="F1" s="74"/>
      <c r="G1" s="74" t="s">
        <v>38</v>
      </c>
      <c r="H1" s="74"/>
      <c r="I1" s="52" t="s">
        <v>39</v>
      </c>
    </row>
    <row r="2" spans="1:9">
      <c r="A2" s="55" t="s">
        <v>256</v>
      </c>
      <c r="B2" s="56">
        <v>25490</v>
      </c>
      <c r="C2" s="57">
        <f ca="1">YEAR(TODAY())-YEAR(B2)+IF(TODAY()&gt;=DATE(YEAR(TODAY()),MONTH(B2),DAY(B2)),0,-1)</f>
        <v>50</v>
      </c>
      <c r="E2" s="53">
        <v>155</v>
      </c>
      <c r="F2" s="54" t="s">
        <v>40</v>
      </c>
      <c r="G2" s="53">
        <v>48</v>
      </c>
      <c r="H2" s="52" t="s">
        <v>42</v>
      </c>
      <c r="I2" s="74">
        <f>ROUND(G3/E3^2,1)</f>
        <v>20</v>
      </c>
    </row>
    <row r="3" spans="1:9">
      <c r="E3" s="52">
        <f>E2/100</f>
        <v>1.55</v>
      </c>
      <c r="F3" s="52" t="s">
        <v>41</v>
      </c>
      <c r="G3" s="52">
        <f>G2</f>
        <v>48</v>
      </c>
      <c r="H3" s="52" t="s">
        <v>42</v>
      </c>
      <c r="I3" s="74"/>
    </row>
    <row r="4" spans="1:9">
      <c r="A4" t="s">
        <v>274</v>
      </c>
    </row>
    <row r="5" spans="1:9">
      <c r="B5" s="61">
        <v>43686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R22" sqref="R22"/>
    </sheetView>
  </sheetViews>
  <sheetFormatPr defaultRowHeight="16.5"/>
  <cols>
    <col min="5" max="6" width="9" customWidth="1"/>
  </cols>
  <sheetData>
    <row r="1" spans="1:14" ht="41.25" customHeight="1">
      <c r="A1" s="75" t="s">
        <v>1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</row>
    <row r="2" spans="1:14">
      <c r="E2" s="76" t="str">
        <f>'DRIs DATA'!B1</f>
        <v>(설문지 : FFQ 95문항 설문지, 사용자 : 유선비, ID : H1900026)</v>
      </c>
      <c r="F2" s="76"/>
      <c r="G2" s="76"/>
      <c r="H2" s="76"/>
      <c r="I2" s="76"/>
      <c r="J2" s="76"/>
    </row>
    <row r="3" spans="1:14" ht="8.1" customHeight="1"/>
    <row r="4" spans="1:14">
      <c r="K4" t="s">
        <v>2</v>
      </c>
      <c r="L4" t="str">
        <f>'DRIs DATA'!H1</f>
        <v>2020년 02월 04일 11:58:28</v>
      </c>
    </row>
    <row r="5" spans="1:14" ht="8.1" customHeight="1"/>
    <row r="6" spans="1:14" ht="9.9499999999999993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7" customFormat="1"/>
    <row r="8" spans="1:14" ht="26.25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>
      <c r="A24" s="2" t="s">
        <v>6</v>
      </c>
    </row>
    <row r="25" spans="1:1" ht="16.5" customHeight="1">
      <c r="A25" s="2"/>
    </row>
    <row r="39" spans="1:1" ht="26.25">
      <c r="A39" s="2" t="s">
        <v>7</v>
      </c>
    </row>
    <row r="54" s="47" customFormat="1"/>
    <row r="70" spans="1:14" s="47" customFormat="1"/>
    <row r="71" spans="1:14" ht="26.25">
      <c r="A71" s="2" t="s">
        <v>7</v>
      </c>
      <c r="B71" s="47"/>
      <c r="C71" s="47"/>
      <c r="D71" s="47"/>
      <c r="E71" s="47"/>
      <c r="F71" s="47"/>
      <c r="G71" s="47"/>
      <c r="H71" s="47"/>
      <c r="I71" s="47"/>
      <c r="J71" s="47"/>
      <c r="K71" s="47"/>
      <c r="L71" s="47"/>
      <c r="M71" s="47"/>
      <c r="N71" s="47"/>
    </row>
    <row r="95" spans="1:14" s="47" customFormat="1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7" customFormat="1"/>
    <row r="97" spans="1:14" s="47" customFormat="1"/>
    <row r="98" spans="1:14" s="47" customFormat="1"/>
    <row r="99" spans="1:14" s="47" customFormat="1"/>
    <row r="100" spans="1:14" s="47" customFormat="1"/>
    <row r="105" spans="1:14">
      <c r="A105" s="47"/>
      <c r="B105" s="47"/>
      <c r="C105" s="47"/>
      <c r="D105" s="47"/>
      <c r="E105" s="47"/>
      <c r="F105" s="47"/>
      <c r="G105" s="47"/>
      <c r="H105" s="47"/>
      <c r="I105" s="47"/>
      <c r="J105" s="47"/>
      <c r="K105" s="47"/>
      <c r="L105" s="47"/>
      <c r="M105" s="47"/>
      <c r="N105" s="47"/>
    </row>
    <row r="106" spans="1:14" ht="26.25">
      <c r="A106" s="2" t="s">
        <v>16</v>
      </c>
    </row>
    <row r="127" spans="1:14" s="47" customFormat="1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7" customFormat="1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7" customFormat="1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7" customFormat="1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7" customFormat="1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7" customFormat="1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7" customFormat="1"/>
    <row r="134" spans="1:14" s="47" customFormat="1"/>
    <row r="135" spans="1:14" s="47" customFormat="1"/>
    <row r="136" spans="1:14" s="47" customFormat="1"/>
    <row r="137" spans="1:14" s="47" customFormat="1"/>
    <row r="138" spans="1:14" s="47" customFormat="1"/>
    <row r="139" spans="1:14" s="47" customFormat="1"/>
    <row r="140" spans="1:14" s="47" customFormat="1"/>
    <row r="141" spans="1:14" s="47" customFormat="1"/>
    <row r="142" spans="1:14" s="47" customFormat="1"/>
    <row r="143" spans="1:14" s="47" customFormat="1"/>
    <row r="144" spans="1:14" ht="26.25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zoomScaleNormal="100" zoomScalePageLayoutView="10" workbookViewId="0">
      <selection activeCell="G8" sqref="G8"/>
    </sheetView>
  </sheetViews>
  <sheetFormatPr defaultRowHeight="18" customHeight="1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>
      <c r="P1" s="6"/>
    </row>
    <row r="2" spans="1:19" ht="18" customHeight="1">
      <c r="B2" s="155" t="s">
        <v>197</v>
      </c>
      <c r="C2" s="155"/>
      <c r="D2" s="155"/>
      <c r="E2" s="155"/>
      <c r="F2" s="155"/>
      <c r="G2" s="155"/>
      <c r="H2" s="155"/>
      <c r="I2" s="155"/>
      <c r="J2" s="155"/>
      <c r="K2" s="155"/>
      <c r="L2" s="155"/>
      <c r="M2" s="155"/>
      <c r="N2" s="155"/>
      <c r="O2" s="155"/>
      <c r="P2" s="155"/>
      <c r="Q2" s="155"/>
      <c r="R2" s="155"/>
      <c r="S2" s="155"/>
    </row>
    <row r="3" spans="1:19" ht="18" customHeight="1">
      <c r="A3" s="6"/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155"/>
      <c r="M3" s="155"/>
      <c r="N3" s="155"/>
      <c r="O3" s="155"/>
      <c r="P3" s="155"/>
      <c r="Q3" s="155"/>
      <c r="R3" s="155"/>
      <c r="S3" s="155"/>
    </row>
    <row r="4" spans="1:19" ht="18" customHeight="1" thickBot="1">
      <c r="A4" s="6"/>
      <c r="B4" s="156"/>
      <c r="C4" s="156"/>
      <c r="D4" s="156"/>
      <c r="E4" s="156"/>
      <c r="F4" s="156"/>
      <c r="G4" s="156"/>
      <c r="H4" s="156"/>
      <c r="I4" s="156"/>
      <c r="J4" s="156"/>
      <c r="K4" s="156"/>
      <c r="L4" s="156"/>
      <c r="M4" s="156"/>
      <c r="N4" s="156"/>
      <c r="O4" s="156"/>
      <c r="P4" s="156"/>
      <c r="Q4" s="156"/>
      <c r="R4" s="156"/>
      <c r="S4" s="156"/>
    </row>
    <row r="5" spans="1:19" ht="18" customHeight="1">
      <c r="A5" s="6"/>
      <c r="B5" s="157" t="s">
        <v>30</v>
      </c>
      <c r="C5" s="157"/>
      <c r="D5" s="157"/>
      <c r="E5" s="157"/>
      <c r="F5" s="157"/>
      <c r="G5" s="157"/>
      <c r="H5" s="157"/>
      <c r="I5" s="157"/>
      <c r="J5" s="157"/>
      <c r="K5" s="157"/>
      <c r="L5" s="157"/>
      <c r="M5" s="157"/>
      <c r="N5" s="157"/>
      <c r="O5" s="157"/>
      <c r="P5" s="157"/>
      <c r="Q5" s="157"/>
      <c r="R5" s="157"/>
      <c r="S5" s="157"/>
    </row>
    <row r="6" spans="1:19" ht="18" customHeight="1">
      <c r="B6" s="158"/>
      <c r="C6" s="158"/>
      <c r="D6" s="158"/>
      <c r="E6" s="158"/>
      <c r="F6" s="158"/>
      <c r="G6" s="158"/>
      <c r="H6" s="158"/>
      <c r="I6" s="158"/>
      <c r="J6" s="158"/>
      <c r="K6" s="158"/>
      <c r="L6" s="158"/>
      <c r="M6" s="158"/>
      <c r="N6" s="158"/>
      <c r="O6" s="158"/>
      <c r="P6" s="158"/>
      <c r="Q6" s="158"/>
      <c r="R6" s="158"/>
      <c r="S6" s="158"/>
    </row>
    <row r="7" spans="1:19" ht="18" customHeight="1">
      <c r="B7" s="158"/>
      <c r="C7" s="158"/>
      <c r="D7" s="158"/>
      <c r="E7" s="158"/>
      <c r="F7" s="158"/>
      <c r="G7" s="158"/>
      <c r="H7" s="158"/>
      <c r="I7" s="158"/>
      <c r="J7" s="158"/>
      <c r="K7" s="158"/>
      <c r="L7" s="158"/>
      <c r="M7" s="158"/>
      <c r="N7" s="158"/>
      <c r="O7" s="158"/>
      <c r="P7" s="158"/>
      <c r="Q7" s="158"/>
      <c r="R7" s="158"/>
      <c r="S7" s="158"/>
    </row>
    <row r="8" spans="1:19" ht="18" customHeight="1"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</row>
    <row r="9" spans="1:19" ht="18" customHeight="1" thickBot="1"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</row>
    <row r="10" spans="1:19" ht="18" customHeight="1">
      <c r="C10" s="147" t="s">
        <v>31</v>
      </c>
      <c r="D10" s="147"/>
      <c r="E10" s="148"/>
      <c r="F10" s="146">
        <f>'개인정보 및 신체계측 입력'!B5</f>
        <v>43686</v>
      </c>
      <c r="G10" s="111"/>
      <c r="H10" s="111"/>
      <c r="I10" s="111"/>
      <c r="K10" s="107" t="s">
        <v>34</v>
      </c>
      <c r="L10" s="108"/>
      <c r="M10" s="107" t="s">
        <v>35</v>
      </c>
      <c r="N10" s="108"/>
      <c r="O10" s="107" t="s">
        <v>36</v>
      </c>
      <c r="P10" s="107"/>
      <c r="Q10" s="107"/>
      <c r="R10" s="107"/>
      <c r="S10" s="107"/>
    </row>
    <row r="11" spans="1:19" ht="18" customHeight="1" thickBot="1">
      <c r="C11" s="151"/>
      <c r="D11" s="151"/>
      <c r="E11" s="152"/>
      <c r="F11" s="112"/>
      <c r="G11" s="112"/>
      <c r="H11" s="112"/>
      <c r="I11" s="112"/>
      <c r="K11" s="109"/>
      <c r="L11" s="110"/>
      <c r="M11" s="109"/>
      <c r="N11" s="110"/>
      <c r="O11" s="109"/>
      <c r="P11" s="109"/>
      <c r="Q11" s="109"/>
      <c r="R11" s="109"/>
      <c r="S11" s="109"/>
    </row>
    <row r="12" spans="1:19" ht="18" customHeight="1">
      <c r="C12" s="147" t="s">
        <v>33</v>
      </c>
      <c r="D12" s="147"/>
      <c r="E12" s="148"/>
      <c r="F12" s="153">
        <f ca="1">'개인정보 및 신체계측 입력'!C2</f>
        <v>50</v>
      </c>
      <c r="G12" s="153"/>
      <c r="H12" s="153"/>
      <c r="I12" s="153"/>
      <c r="K12" s="124">
        <f>'개인정보 및 신체계측 입력'!E2</f>
        <v>155</v>
      </c>
      <c r="L12" s="125"/>
      <c r="M12" s="118">
        <f>'개인정보 및 신체계측 입력'!G2</f>
        <v>48</v>
      </c>
      <c r="N12" s="119"/>
      <c r="O12" s="114" t="s">
        <v>272</v>
      </c>
      <c r="P12" s="108"/>
      <c r="Q12" s="111">
        <f>'개인정보 및 신체계측 입력'!I2</f>
        <v>20</v>
      </c>
      <c r="R12" s="111"/>
      <c r="S12" s="111"/>
    </row>
    <row r="13" spans="1:19" ht="18" customHeight="1" thickBot="1">
      <c r="C13" s="149"/>
      <c r="D13" s="149"/>
      <c r="E13" s="150"/>
      <c r="F13" s="154"/>
      <c r="G13" s="154"/>
      <c r="H13" s="154"/>
      <c r="I13" s="154"/>
      <c r="K13" s="126"/>
      <c r="L13" s="127"/>
      <c r="M13" s="120"/>
      <c r="N13" s="121"/>
      <c r="O13" s="115"/>
      <c r="P13" s="116"/>
      <c r="Q13" s="112"/>
      <c r="R13" s="112"/>
      <c r="S13" s="112"/>
    </row>
    <row r="14" spans="1:19" ht="18" customHeight="1">
      <c r="C14" s="151" t="s">
        <v>32</v>
      </c>
      <c r="D14" s="151"/>
      <c r="E14" s="152"/>
      <c r="F14" s="112" t="str">
        <f>MID('DRIs DATA'!B1,28,3)</f>
        <v>유선비</v>
      </c>
      <c r="G14" s="112"/>
      <c r="H14" s="112"/>
      <c r="I14" s="112"/>
      <c r="K14" s="126"/>
      <c r="L14" s="127"/>
      <c r="M14" s="120"/>
      <c r="N14" s="121"/>
      <c r="O14" s="115"/>
      <c r="P14" s="116"/>
      <c r="Q14" s="112"/>
      <c r="R14" s="112"/>
      <c r="S14" s="112"/>
    </row>
    <row r="15" spans="1:19" ht="18" customHeight="1" thickBot="1">
      <c r="C15" s="149"/>
      <c r="D15" s="149"/>
      <c r="E15" s="150"/>
      <c r="F15" s="113"/>
      <c r="G15" s="113"/>
      <c r="H15" s="113"/>
      <c r="I15" s="113"/>
      <c r="K15" s="128"/>
      <c r="L15" s="129"/>
      <c r="M15" s="122"/>
      <c r="N15" s="123"/>
      <c r="O15" s="117"/>
      <c r="P15" s="110"/>
      <c r="Q15" s="113"/>
      <c r="R15" s="113"/>
      <c r="S15" s="113"/>
    </row>
    <row r="16" spans="1:19" ht="18" customHeight="1">
      <c r="C16" s="33"/>
      <c r="D16" s="33"/>
      <c r="E16" s="33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>
      <c r="C17" s="33"/>
      <c r="D17" s="33"/>
      <c r="E17" s="33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>
      <c r="B19" s="90" t="s">
        <v>43</v>
      </c>
      <c r="C19" s="91"/>
      <c r="D19" s="91"/>
      <c r="E19" s="91"/>
      <c r="F19" s="91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2"/>
    </row>
    <row r="20" spans="2:20" ht="18" customHeight="1" thickBot="1">
      <c r="B20" s="93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4"/>
      <c r="O20" s="94"/>
      <c r="P20" s="94"/>
      <c r="Q20" s="94"/>
      <c r="R20" s="94"/>
      <c r="S20" s="94"/>
      <c r="T20" s="95"/>
    </row>
    <row r="21" spans="2:20" ht="18" customHeight="1">
      <c r="B21" s="27"/>
      <c r="C21" s="27"/>
      <c r="D21" s="27"/>
      <c r="E21" s="27"/>
      <c r="F21" s="27"/>
      <c r="G21" s="27"/>
      <c r="H21" s="27"/>
      <c r="I21" s="27"/>
    </row>
    <row r="23" spans="2:20" ht="18" customHeight="1">
      <c r="E23" s="8"/>
      <c r="G23" s="7"/>
    </row>
    <row r="24" spans="2:20" ht="18" customHeight="1">
      <c r="G24" s="7"/>
      <c r="H24" s="14"/>
    </row>
    <row r="35" spans="2:20" ht="18" customHeight="1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>
      <c r="B36" s="12"/>
      <c r="C36" s="34" t="s">
        <v>51</v>
      </c>
      <c r="D36" s="143" t="s">
        <v>44</v>
      </c>
      <c r="E36" s="143"/>
      <c r="F36" s="143"/>
      <c r="G36" s="143"/>
      <c r="H36" s="143"/>
      <c r="I36" s="35">
        <f>'DRIs DATA'!F8</f>
        <v>73.069999999999993</v>
      </c>
      <c r="J36" s="144" t="s">
        <v>45</v>
      </c>
      <c r="K36" s="144"/>
      <c r="L36" s="144"/>
      <c r="M36" s="144"/>
      <c r="N36" s="36"/>
      <c r="O36" s="142" t="s">
        <v>46</v>
      </c>
      <c r="P36" s="142"/>
      <c r="Q36" s="142"/>
      <c r="R36" s="142"/>
      <c r="S36" s="142"/>
      <c r="T36" s="6"/>
    </row>
    <row r="37" spans="2:20" ht="18" customHeight="1">
      <c r="B37" s="12"/>
      <c r="C37" s="139" t="s">
        <v>183</v>
      </c>
      <c r="D37" s="139"/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6"/>
    </row>
    <row r="38" spans="2:20" ht="18" customHeight="1">
      <c r="B38" s="12"/>
      <c r="C38" s="139"/>
      <c r="D38" s="139"/>
      <c r="E38" s="139"/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6"/>
    </row>
    <row r="39" spans="2:20" ht="18" customHeight="1" thickBot="1">
      <c r="B39" s="12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6"/>
    </row>
    <row r="40" spans="2:20" ht="18" customHeight="1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>
      <c r="B41" s="6"/>
      <c r="C41" s="34" t="s">
        <v>48</v>
      </c>
      <c r="D41" s="143" t="s">
        <v>44</v>
      </c>
      <c r="E41" s="143"/>
      <c r="F41" s="143"/>
      <c r="G41" s="143"/>
      <c r="H41" s="143"/>
      <c r="I41" s="35">
        <f>'DRIs DATA'!G8</f>
        <v>10.65</v>
      </c>
      <c r="J41" s="144" t="s">
        <v>45</v>
      </c>
      <c r="K41" s="144"/>
      <c r="L41" s="144"/>
      <c r="M41" s="144"/>
      <c r="N41" s="36"/>
      <c r="O41" s="141" t="s">
        <v>50</v>
      </c>
      <c r="P41" s="141"/>
      <c r="Q41" s="141"/>
      <c r="R41" s="141"/>
      <c r="S41" s="141"/>
      <c r="T41" s="6"/>
    </row>
    <row r="42" spans="2:20" ht="18" customHeight="1">
      <c r="B42" s="6"/>
      <c r="C42" s="130" t="s">
        <v>185</v>
      </c>
      <c r="D42" s="130"/>
      <c r="E42" s="130"/>
      <c r="F42" s="130"/>
      <c r="G42" s="130"/>
      <c r="H42" s="130"/>
      <c r="I42" s="130"/>
      <c r="J42" s="130"/>
      <c r="K42" s="130"/>
      <c r="L42" s="130"/>
      <c r="M42" s="130"/>
      <c r="N42" s="130"/>
      <c r="O42" s="130"/>
      <c r="P42" s="130"/>
      <c r="Q42" s="130"/>
      <c r="R42" s="130"/>
      <c r="S42" s="130"/>
      <c r="T42" s="6"/>
    </row>
    <row r="43" spans="2:20" ht="18" customHeight="1">
      <c r="B43" s="6"/>
      <c r="C43" s="130"/>
      <c r="D43" s="130"/>
      <c r="E43" s="130"/>
      <c r="F43" s="130"/>
      <c r="G43" s="130"/>
      <c r="H43" s="130"/>
      <c r="I43" s="130"/>
      <c r="J43" s="130"/>
      <c r="K43" s="130"/>
      <c r="L43" s="130"/>
      <c r="M43" s="130"/>
      <c r="N43" s="130"/>
      <c r="O43" s="130"/>
      <c r="P43" s="130"/>
      <c r="Q43" s="130"/>
      <c r="R43" s="130"/>
      <c r="S43" s="130"/>
      <c r="T43" s="6"/>
    </row>
    <row r="44" spans="2:20" ht="18" customHeight="1" thickBot="1">
      <c r="B44" s="6"/>
      <c r="C44" s="131"/>
      <c r="D44" s="131"/>
      <c r="E44" s="131"/>
      <c r="F44" s="131"/>
      <c r="G44" s="131"/>
      <c r="H44" s="131"/>
      <c r="I44" s="131"/>
      <c r="J44" s="131"/>
      <c r="K44" s="131"/>
      <c r="L44" s="131"/>
      <c r="M44" s="131"/>
      <c r="N44" s="131"/>
      <c r="O44" s="131"/>
      <c r="P44" s="131"/>
      <c r="Q44" s="131"/>
      <c r="R44" s="131"/>
      <c r="S44" s="131"/>
      <c r="T44" s="6"/>
    </row>
    <row r="45" spans="2:20" ht="18" customHeight="1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>
      <c r="B46" s="6"/>
      <c r="C46" s="34" t="s">
        <v>47</v>
      </c>
      <c r="D46" s="145" t="s">
        <v>44</v>
      </c>
      <c r="E46" s="145"/>
      <c r="F46" s="145"/>
      <c r="G46" s="145"/>
      <c r="H46" s="145"/>
      <c r="I46" s="35">
        <f>'DRIs DATA'!H8</f>
        <v>16.279</v>
      </c>
      <c r="J46" s="144" t="s">
        <v>45</v>
      </c>
      <c r="K46" s="144"/>
      <c r="L46" s="144"/>
      <c r="M46" s="144"/>
      <c r="N46" s="36"/>
      <c r="O46" s="141" t="s">
        <v>49</v>
      </c>
      <c r="P46" s="141"/>
      <c r="Q46" s="141"/>
      <c r="R46" s="141"/>
      <c r="S46" s="141"/>
      <c r="T46" s="6"/>
    </row>
    <row r="47" spans="2:20" ht="18" customHeight="1">
      <c r="B47" s="6"/>
      <c r="C47" s="130" t="s">
        <v>184</v>
      </c>
      <c r="D47" s="130"/>
      <c r="E47" s="130"/>
      <c r="F47" s="130"/>
      <c r="G47" s="130"/>
      <c r="H47" s="130"/>
      <c r="I47" s="130"/>
      <c r="J47" s="130"/>
      <c r="K47" s="130"/>
      <c r="L47" s="130"/>
      <c r="M47" s="130"/>
      <c r="N47" s="130"/>
      <c r="O47" s="130"/>
      <c r="P47" s="130"/>
      <c r="Q47" s="130"/>
      <c r="R47" s="130"/>
      <c r="S47" s="130"/>
      <c r="T47" s="6"/>
    </row>
    <row r="48" spans="2:20" ht="18" customHeight="1" thickBot="1">
      <c r="B48" s="6"/>
      <c r="C48" s="131"/>
      <c r="D48" s="131"/>
      <c r="E48" s="131"/>
      <c r="F48" s="131"/>
      <c r="G48" s="131"/>
      <c r="H48" s="131"/>
      <c r="I48" s="131"/>
      <c r="J48" s="131"/>
      <c r="K48" s="131"/>
      <c r="L48" s="131"/>
      <c r="M48" s="131"/>
      <c r="N48" s="131"/>
      <c r="O48" s="131"/>
      <c r="P48" s="131"/>
      <c r="Q48" s="131"/>
      <c r="R48" s="131"/>
      <c r="S48" s="131"/>
      <c r="T48" s="6"/>
    </row>
    <row r="49" spans="1:20" ht="18" customHeight="1">
      <c r="B49" s="6"/>
      <c r="T49" s="6"/>
    </row>
    <row r="50" spans="1:20" ht="18" customHeight="1">
      <c r="B50" s="6"/>
      <c r="T50" s="6"/>
    </row>
    <row r="51" spans="1:20" ht="18" customHeight="1">
      <c r="B51" s="6"/>
      <c r="T51" s="6"/>
    </row>
    <row r="52" spans="1:20" ht="18" customHeight="1" thickBot="1">
      <c r="B52" s="6"/>
      <c r="T52" s="6"/>
    </row>
    <row r="53" spans="1:20" ht="18" customHeight="1">
      <c r="B53" s="90" t="s">
        <v>192</v>
      </c>
      <c r="C53" s="91"/>
      <c r="D53" s="91"/>
      <c r="E53" s="91"/>
      <c r="F53" s="91"/>
      <c r="G53" s="91"/>
      <c r="H53" s="91"/>
      <c r="I53" s="91"/>
      <c r="J53" s="91"/>
      <c r="K53" s="91"/>
      <c r="L53" s="91"/>
      <c r="M53" s="91"/>
      <c r="N53" s="91"/>
      <c r="O53" s="91"/>
      <c r="P53" s="91"/>
      <c r="Q53" s="91"/>
      <c r="R53" s="91"/>
      <c r="S53" s="91"/>
      <c r="T53" s="92"/>
    </row>
    <row r="54" spans="1:20" ht="18" customHeight="1" thickBot="1">
      <c r="B54" s="93"/>
      <c r="C54" s="94"/>
      <c r="D54" s="94"/>
      <c r="E54" s="94"/>
      <c r="F54" s="94"/>
      <c r="G54" s="94"/>
      <c r="H54" s="94"/>
      <c r="I54" s="94"/>
      <c r="J54" s="94"/>
      <c r="K54" s="94"/>
      <c r="L54" s="94"/>
      <c r="M54" s="94"/>
      <c r="N54" s="94"/>
      <c r="O54" s="94"/>
      <c r="P54" s="94"/>
      <c r="Q54" s="94"/>
      <c r="R54" s="94"/>
      <c r="S54" s="94"/>
      <c r="T54" s="95"/>
    </row>
    <row r="55" spans="1:20" ht="18" customHeight="1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>
      <c r="A57" s="6"/>
    </row>
    <row r="68" spans="2:21" ht="18" customHeight="1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>
      <c r="B69" s="6"/>
      <c r="C69" s="159" t="s">
        <v>165</v>
      </c>
      <c r="D69" s="159"/>
      <c r="E69" s="159"/>
      <c r="F69" s="159"/>
      <c r="G69" s="159"/>
      <c r="H69" s="143" t="s">
        <v>171</v>
      </c>
      <c r="I69" s="143"/>
      <c r="J69" s="143"/>
      <c r="K69" s="37">
        <f>ROUND('그룹 전체 사용자의 일일 입력'!B6/MAX('그룹 전체 사용자의 일일 입력'!$B$6,'그룹 전체 사용자의 일일 입력'!$C$6,'그룹 전체 사용자의 일일 입력'!$D$6),1)</f>
        <v>0.7</v>
      </c>
      <c r="L69" s="37" t="s">
        <v>54</v>
      </c>
      <c r="M69" s="37">
        <f>ROUND('그룹 전체 사용자의 일일 입력'!C6/MAX('그룹 전체 사용자의 일일 입력'!$B$6,'그룹 전체 사용자의 일일 입력'!$C$6,'그룹 전체 사용자의 일일 입력'!$D$6),1)</f>
        <v>1</v>
      </c>
      <c r="N69" s="37" t="s">
        <v>54</v>
      </c>
      <c r="O69" s="160">
        <f>ROUND('그룹 전체 사용자의 일일 입력'!D6/MAX('그룹 전체 사용자의 일일 입력'!$B$6,'그룹 전체 사용자의 일일 입력'!$C$6,'그룹 전체 사용자의 일일 입력'!$D$6),1)</f>
        <v>0.9</v>
      </c>
      <c r="P69" s="160"/>
      <c r="Q69" s="38" t="s">
        <v>55</v>
      </c>
      <c r="R69" s="36"/>
      <c r="S69" s="36"/>
      <c r="T69" s="6"/>
    </row>
    <row r="70" spans="2:21" ht="18" customHeight="1" thickBot="1">
      <c r="B70" s="6"/>
      <c r="C70" s="131" t="s">
        <v>166</v>
      </c>
      <c r="D70" s="131"/>
      <c r="E70" s="131"/>
      <c r="F70" s="131"/>
      <c r="G70" s="131"/>
      <c r="H70" s="131"/>
      <c r="I70" s="131"/>
      <c r="J70" s="131"/>
      <c r="K70" s="131"/>
      <c r="L70" s="131"/>
      <c r="M70" s="131"/>
      <c r="N70" s="131"/>
      <c r="O70" s="131"/>
      <c r="P70" s="131"/>
      <c r="Q70" s="131"/>
      <c r="R70" s="131"/>
      <c r="S70" s="131"/>
      <c r="T70" s="6"/>
      <c r="U70" s="13"/>
    </row>
    <row r="71" spans="2:21" ht="18" customHeight="1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>
      <c r="B72" s="6"/>
      <c r="C72" s="159" t="s">
        <v>52</v>
      </c>
      <c r="D72" s="159"/>
      <c r="E72" s="159"/>
      <c r="F72" s="159"/>
      <c r="G72" s="159"/>
      <c r="H72" s="39"/>
      <c r="I72" s="143" t="s">
        <v>53</v>
      </c>
      <c r="J72" s="143"/>
      <c r="K72" s="37">
        <f>ROUND('DRIs DATA'!L8,1)</f>
        <v>17.399999999999999</v>
      </c>
      <c r="L72" s="37" t="s">
        <v>54</v>
      </c>
      <c r="M72" s="37">
        <f>ROUND('DRIs DATA'!K8,1)</f>
        <v>7.3</v>
      </c>
      <c r="N72" s="144" t="s">
        <v>55</v>
      </c>
      <c r="O72" s="144"/>
      <c r="P72" s="144"/>
      <c r="Q72" s="144"/>
      <c r="R72" s="40"/>
      <c r="S72" s="36"/>
      <c r="T72" s="6"/>
    </row>
    <row r="73" spans="2:21" ht="18" customHeight="1">
      <c r="B73" s="6"/>
      <c r="C73" s="130" t="s">
        <v>182</v>
      </c>
      <c r="D73" s="130"/>
      <c r="E73" s="130"/>
      <c r="F73" s="130"/>
      <c r="G73" s="130"/>
      <c r="H73" s="130"/>
      <c r="I73" s="130"/>
      <c r="J73" s="130"/>
      <c r="K73" s="130"/>
      <c r="L73" s="130"/>
      <c r="M73" s="130"/>
      <c r="N73" s="130"/>
      <c r="O73" s="130"/>
      <c r="P73" s="130"/>
      <c r="Q73" s="130"/>
      <c r="R73" s="130"/>
      <c r="S73" s="130"/>
      <c r="T73" s="6"/>
      <c r="U73" s="13"/>
    </row>
    <row r="74" spans="2:21" ht="18" customHeight="1" thickBot="1">
      <c r="B74" s="6"/>
      <c r="C74" s="131"/>
      <c r="D74" s="131"/>
      <c r="E74" s="131"/>
      <c r="F74" s="131"/>
      <c r="G74" s="131"/>
      <c r="H74" s="131"/>
      <c r="I74" s="131"/>
      <c r="J74" s="131"/>
      <c r="K74" s="131"/>
      <c r="L74" s="131"/>
      <c r="M74" s="131"/>
      <c r="N74" s="131"/>
      <c r="O74" s="131"/>
      <c r="P74" s="131"/>
      <c r="Q74" s="131"/>
      <c r="R74" s="131"/>
      <c r="S74" s="131"/>
      <c r="T74" s="13"/>
      <c r="U74" s="13"/>
    </row>
    <row r="75" spans="2:21" ht="18" customHeight="1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>
      <c r="B76" s="6"/>
      <c r="T76" s="6"/>
    </row>
    <row r="77" spans="2:21" ht="18" customHeight="1">
      <c r="B77" s="90" t="s">
        <v>193</v>
      </c>
      <c r="C77" s="91"/>
      <c r="D77" s="91"/>
      <c r="E77" s="91"/>
      <c r="F77" s="91"/>
      <c r="G77" s="91"/>
      <c r="H77" s="91"/>
      <c r="I77" s="91"/>
      <c r="J77" s="91"/>
      <c r="K77" s="91"/>
      <c r="L77" s="91"/>
      <c r="M77" s="91"/>
      <c r="N77" s="91"/>
      <c r="O77" s="91"/>
      <c r="P77" s="91"/>
      <c r="Q77" s="91"/>
      <c r="R77" s="91"/>
      <c r="S77" s="91"/>
      <c r="T77" s="92"/>
    </row>
    <row r="78" spans="2:21" ht="18" customHeight="1" thickBot="1">
      <c r="B78" s="93"/>
      <c r="C78" s="94"/>
      <c r="D78" s="94"/>
      <c r="E78" s="94"/>
      <c r="F78" s="94"/>
      <c r="G78" s="94"/>
      <c r="H78" s="94"/>
      <c r="I78" s="94"/>
      <c r="J78" s="94"/>
      <c r="K78" s="94"/>
      <c r="L78" s="94"/>
      <c r="M78" s="94"/>
      <c r="N78" s="94"/>
      <c r="O78" s="94"/>
      <c r="P78" s="94"/>
      <c r="Q78" s="94"/>
      <c r="R78" s="94"/>
      <c r="S78" s="94"/>
      <c r="T78" s="95"/>
    </row>
    <row r="79" spans="2:21" ht="18" customHeight="1"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</row>
    <row r="80" spans="2:21" ht="18" customHeight="1">
      <c r="B80" s="103" t="s">
        <v>169</v>
      </c>
      <c r="C80" s="103"/>
      <c r="D80" s="103"/>
      <c r="E80" s="103"/>
      <c r="F80" s="21"/>
      <c r="G80" s="21"/>
      <c r="H80" s="21"/>
      <c r="L80" s="103" t="s">
        <v>173</v>
      </c>
      <c r="M80" s="103"/>
      <c r="N80" s="103"/>
      <c r="O80" s="103"/>
      <c r="P80" s="103"/>
    </row>
    <row r="81" spans="1:21" ht="18" customHeight="1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>
      <c r="A85" s="11"/>
      <c r="U85" s="12"/>
    </row>
    <row r="86" spans="1:21" ht="18" customHeight="1">
      <c r="A86" s="11"/>
      <c r="U86" s="12"/>
    </row>
    <row r="87" spans="1:21" ht="18" customHeight="1">
      <c r="A87" s="11"/>
      <c r="F87" s="11"/>
      <c r="K87" s="11"/>
      <c r="U87" s="12"/>
    </row>
    <row r="88" spans="1:21" ht="18" customHeight="1">
      <c r="C88" s="11"/>
      <c r="D88" s="11"/>
      <c r="E88" s="11"/>
      <c r="F88" s="11"/>
      <c r="H88" s="11"/>
      <c r="I88" s="11"/>
      <c r="J88" s="11"/>
      <c r="K88" s="11"/>
    </row>
    <row r="89" spans="1:21" ht="18" customHeight="1">
      <c r="F89" s="11"/>
      <c r="K89" s="11"/>
    </row>
    <row r="90" spans="1:21" ht="18" customHeight="1">
      <c r="F90" s="11"/>
      <c r="K90" s="11"/>
    </row>
    <row r="91" spans="1:21" ht="18" customHeight="1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>
      <c r="B92" s="11"/>
      <c r="C92" s="11"/>
      <c r="D92" s="11"/>
      <c r="E92" s="11"/>
      <c r="G92" s="11"/>
      <c r="H92" s="11"/>
      <c r="I92" s="11"/>
      <c r="J92" s="11"/>
    </row>
    <row r="93" spans="1:21" ht="18" customHeight="1">
      <c r="B93" s="132" t="s">
        <v>269</v>
      </c>
      <c r="C93" s="133"/>
      <c r="D93" s="133"/>
      <c r="E93" s="133"/>
      <c r="F93" s="133"/>
      <c r="G93" s="133"/>
      <c r="H93" s="133"/>
      <c r="I93" s="133"/>
      <c r="J93" s="134"/>
      <c r="L93" s="132" t="s">
        <v>176</v>
      </c>
      <c r="M93" s="133"/>
      <c r="N93" s="133"/>
      <c r="O93" s="133"/>
      <c r="P93" s="133"/>
      <c r="Q93" s="133"/>
      <c r="R93" s="133"/>
      <c r="S93" s="133"/>
      <c r="T93" s="134"/>
    </row>
    <row r="94" spans="1:21" ht="18" customHeight="1">
      <c r="B94" s="138" t="s">
        <v>172</v>
      </c>
      <c r="C94" s="136"/>
      <c r="D94" s="136"/>
      <c r="E94" s="136"/>
      <c r="F94" s="96">
        <f>ROUND('DRIs DATA'!F16/'DRIs DATA'!C16*100,2)</f>
        <v>67.819999999999993</v>
      </c>
      <c r="G94" s="96"/>
      <c r="H94" s="136" t="s">
        <v>168</v>
      </c>
      <c r="I94" s="136"/>
      <c r="J94" s="137"/>
      <c r="L94" s="138" t="s">
        <v>172</v>
      </c>
      <c r="M94" s="136"/>
      <c r="N94" s="136"/>
      <c r="O94" s="136"/>
      <c r="P94" s="136"/>
      <c r="Q94" s="23">
        <f>ROUND('DRIs DATA'!M16/'DRIs DATA'!K16*100,2)</f>
        <v>152.16</v>
      </c>
      <c r="R94" s="136" t="s">
        <v>168</v>
      </c>
      <c r="S94" s="136"/>
      <c r="T94" s="137"/>
    </row>
    <row r="95" spans="1:21" ht="18" customHeight="1">
      <c r="B95" s="41"/>
      <c r="C95" s="6"/>
      <c r="D95" s="6"/>
      <c r="E95" s="6"/>
      <c r="F95" s="6"/>
      <c r="G95" s="6"/>
      <c r="H95" s="6"/>
      <c r="I95" s="6"/>
      <c r="J95" s="42"/>
      <c r="L95" s="41"/>
      <c r="M95" s="6"/>
      <c r="N95" s="6"/>
      <c r="O95" s="6"/>
      <c r="P95" s="6"/>
      <c r="Q95" s="6"/>
      <c r="R95" s="6"/>
      <c r="S95" s="6"/>
      <c r="T95" s="42"/>
    </row>
    <row r="96" spans="1:21" ht="18" customHeight="1">
      <c r="B96" s="78" t="s">
        <v>181</v>
      </c>
      <c r="C96" s="79"/>
      <c r="D96" s="79"/>
      <c r="E96" s="79"/>
      <c r="F96" s="79"/>
      <c r="G96" s="79"/>
      <c r="H96" s="79"/>
      <c r="I96" s="79"/>
      <c r="J96" s="80"/>
      <c r="L96" s="84" t="s">
        <v>174</v>
      </c>
      <c r="M96" s="85"/>
      <c r="N96" s="85"/>
      <c r="O96" s="85"/>
      <c r="P96" s="85"/>
      <c r="Q96" s="85"/>
      <c r="R96" s="85"/>
      <c r="S96" s="85"/>
      <c r="T96" s="86"/>
    </row>
    <row r="97" spans="2:21" ht="18" customHeight="1">
      <c r="B97" s="78"/>
      <c r="C97" s="79"/>
      <c r="D97" s="79"/>
      <c r="E97" s="79"/>
      <c r="F97" s="79"/>
      <c r="G97" s="79"/>
      <c r="H97" s="79"/>
      <c r="I97" s="79"/>
      <c r="J97" s="80"/>
      <c r="L97" s="84"/>
      <c r="M97" s="85"/>
      <c r="N97" s="85"/>
      <c r="O97" s="85"/>
      <c r="P97" s="85"/>
      <c r="Q97" s="85"/>
      <c r="R97" s="85"/>
      <c r="S97" s="85"/>
      <c r="T97" s="86"/>
    </row>
    <row r="98" spans="2:21" ht="18" customHeight="1">
      <c r="B98" s="78"/>
      <c r="C98" s="79"/>
      <c r="D98" s="79"/>
      <c r="E98" s="79"/>
      <c r="F98" s="79"/>
      <c r="G98" s="79"/>
      <c r="H98" s="79"/>
      <c r="I98" s="79"/>
      <c r="J98" s="80"/>
      <c r="L98" s="84"/>
      <c r="M98" s="85"/>
      <c r="N98" s="85"/>
      <c r="O98" s="85"/>
      <c r="P98" s="85"/>
      <c r="Q98" s="85"/>
      <c r="R98" s="85"/>
      <c r="S98" s="85"/>
      <c r="T98" s="86"/>
    </row>
    <row r="99" spans="2:21" ht="18" customHeight="1">
      <c r="B99" s="78"/>
      <c r="C99" s="79"/>
      <c r="D99" s="79"/>
      <c r="E99" s="79"/>
      <c r="F99" s="79"/>
      <c r="G99" s="79"/>
      <c r="H99" s="79"/>
      <c r="I99" s="79"/>
      <c r="J99" s="80"/>
      <c r="L99" s="84"/>
      <c r="M99" s="85"/>
      <c r="N99" s="85"/>
      <c r="O99" s="85"/>
      <c r="P99" s="85"/>
      <c r="Q99" s="85"/>
      <c r="R99" s="85"/>
      <c r="S99" s="85"/>
      <c r="T99" s="86"/>
    </row>
    <row r="100" spans="2:21" ht="18" customHeight="1">
      <c r="B100" s="78"/>
      <c r="C100" s="79"/>
      <c r="D100" s="79"/>
      <c r="E100" s="79"/>
      <c r="F100" s="79"/>
      <c r="G100" s="79"/>
      <c r="H100" s="79"/>
      <c r="I100" s="79"/>
      <c r="J100" s="80"/>
      <c r="L100" s="84"/>
      <c r="M100" s="85"/>
      <c r="N100" s="85"/>
      <c r="O100" s="85"/>
      <c r="P100" s="85"/>
      <c r="Q100" s="85"/>
      <c r="R100" s="85"/>
      <c r="S100" s="85"/>
      <c r="T100" s="86"/>
      <c r="U100" s="17"/>
    </row>
    <row r="101" spans="2:21" ht="18" customHeight="1" thickBot="1">
      <c r="B101" s="81"/>
      <c r="C101" s="82"/>
      <c r="D101" s="82"/>
      <c r="E101" s="82"/>
      <c r="F101" s="82"/>
      <c r="G101" s="82"/>
      <c r="H101" s="82"/>
      <c r="I101" s="82"/>
      <c r="J101" s="83"/>
      <c r="L101" s="87"/>
      <c r="M101" s="88"/>
      <c r="N101" s="88"/>
      <c r="O101" s="88"/>
      <c r="P101" s="88"/>
      <c r="Q101" s="88"/>
      <c r="R101" s="88"/>
      <c r="S101" s="88"/>
      <c r="T101" s="89"/>
      <c r="U101" s="17"/>
    </row>
    <row r="102" spans="2:21" ht="18" customHeight="1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>
      <c r="B104" s="90" t="s">
        <v>194</v>
      </c>
      <c r="C104" s="91"/>
      <c r="D104" s="91"/>
      <c r="E104" s="91"/>
      <c r="F104" s="91"/>
      <c r="G104" s="91"/>
      <c r="H104" s="91"/>
      <c r="I104" s="91"/>
      <c r="J104" s="91"/>
      <c r="K104" s="91"/>
      <c r="L104" s="91"/>
      <c r="M104" s="91"/>
      <c r="N104" s="91"/>
      <c r="O104" s="91"/>
      <c r="P104" s="91"/>
      <c r="Q104" s="91"/>
      <c r="R104" s="91"/>
      <c r="S104" s="91"/>
      <c r="T104" s="92"/>
    </row>
    <row r="105" spans="2:21" ht="18" customHeight="1" thickBot="1">
      <c r="B105" s="93"/>
      <c r="C105" s="94"/>
      <c r="D105" s="94"/>
      <c r="E105" s="94"/>
      <c r="F105" s="94"/>
      <c r="G105" s="94"/>
      <c r="H105" s="94"/>
      <c r="I105" s="94"/>
      <c r="J105" s="94"/>
      <c r="K105" s="94"/>
      <c r="L105" s="94"/>
      <c r="M105" s="94"/>
      <c r="N105" s="94"/>
      <c r="O105" s="94"/>
      <c r="P105" s="94"/>
      <c r="Q105" s="94"/>
      <c r="R105" s="94"/>
      <c r="S105" s="94"/>
      <c r="T105" s="95"/>
    </row>
    <row r="106" spans="2:21" ht="18" customHeight="1">
      <c r="C106" s="32"/>
      <c r="D106" s="32"/>
      <c r="E106" s="32"/>
      <c r="F106" s="32"/>
      <c r="G106" s="32"/>
      <c r="H106" s="32"/>
      <c r="I106" s="32"/>
    </row>
    <row r="107" spans="2:21" ht="18" customHeight="1">
      <c r="B107" s="103" t="s">
        <v>170</v>
      </c>
      <c r="C107" s="103"/>
      <c r="D107" s="103"/>
      <c r="E107" s="103"/>
      <c r="F107" s="6"/>
      <c r="G107" s="6"/>
      <c r="H107" s="6"/>
      <c r="I107" s="6"/>
      <c r="L107" s="103" t="s">
        <v>271</v>
      </c>
      <c r="M107" s="103"/>
      <c r="N107" s="103"/>
      <c r="O107" s="103"/>
      <c r="P107" s="103"/>
      <c r="Q107" s="6"/>
      <c r="R107" s="6"/>
    </row>
    <row r="115" spans="2:20" ht="18" customHeight="1">
      <c r="G115" s="11"/>
      <c r="Q115" s="11"/>
    </row>
    <row r="116" spans="2:20" ht="18" customHeight="1">
      <c r="G116" s="11"/>
      <c r="Q116" s="11"/>
    </row>
    <row r="117" spans="2:20" ht="18" customHeight="1">
      <c r="G117" s="11"/>
      <c r="Q117" s="11"/>
    </row>
    <row r="118" spans="2:20" ht="18" customHeight="1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>
      <c r="G119" s="11"/>
      <c r="Q119" s="11"/>
    </row>
    <row r="120" spans="2:20" ht="18" customHeight="1">
      <c r="B120" s="104" t="s">
        <v>265</v>
      </c>
      <c r="C120" s="105"/>
      <c r="D120" s="105"/>
      <c r="E120" s="105"/>
      <c r="F120" s="105"/>
      <c r="G120" s="105"/>
      <c r="H120" s="105"/>
      <c r="I120" s="105"/>
      <c r="J120" s="106"/>
      <c r="L120" s="104" t="s">
        <v>266</v>
      </c>
      <c r="M120" s="105"/>
      <c r="N120" s="105"/>
      <c r="O120" s="105"/>
      <c r="P120" s="105"/>
      <c r="Q120" s="105"/>
      <c r="R120" s="105"/>
      <c r="S120" s="105"/>
      <c r="T120" s="106"/>
    </row>
    <row r="121" spans="2:20" ht="18" customHeight="1">
      <c r="B121" s="44" t="s">
        <v>172</v>
      </c>
      <c r="C121" s="16"/>
      <c r="D121" s="16"/>
      <c r="E121" s="15"/>
      <c r="F121" s="96">
        <f>ROUND('DRIs DATA'!F26/'DRIs DATA'!C26*100,2)</f>
        <v>104.81</v>
      </c>
      <c r="G121" s="96"/>
      <c r="H121" s="136" t="s">
        <v>167</v>
      </c>
      <c r="I121" s="136"/>
      <c r="J121" s="137"/>
      <c r="L121" s="43" t="s">
        <v>172</v>
      </c>
      <c r="M121" s="20"/>
      <c r="N121" s="20"/>
      <c r="O121" s="23"/>
      <c r="P121" s="6"/>
      <c r="Q121" s="59">
        <f>ROUND('DRIs DATA'!AH26/'DRIs DATA'!AE26*100,2)</f>
        <v>112.4</v>
      </c>
      <c r="R121" s="136" t="s">
        <v>167</v>
      </c>
      <c r="S121" s="136"/>
      <c r="T121" s="137"/>
    </row>
    <row r="122" spans="2:20" ht="18" customHeight="1">
      <c r="B122" s="45"/>
      <c r="C122" s="15"/>
      <c r="D122" s="15"/>
      <c r="E122" s="15"/>
      <c r="F122" s="15"/>
      <c r="G122" s="15"/>
      <c r="H122" s="15"/>
      <c r="I122" s="15"/>
      <c r="J122" s="46"/>
      <c r="L122" s="41"/>
      <c r="M122" s="6"/>
      <c r="N122" s="6"/>
      <c r="O122" s="6"/>
      <c r="P122" s="6"/>
      <c r="Q122" s="6"/>
      <c r="R122" s="6"/>
      <c r="S122" s="6"/>
      <c r="T122" s="42"/>
    </row>
    <row r="123" spans="2:20" ht="18" customHeight="1">
      <c r="B123" s="97" t="s">
        <v>175</v>
      </c>
      <c r="C123" s="98"/>
      <c r="D123" s="98"/>
      <c r="E123" s="98"/>
      <c r="F123" s="98"/>
      <c r="G123" s="98"/>
      <c r="H123" s="98"/>
      <c r="I123" s="98"/>
      <c r="J123" s="99"/>
      <c r="L123" s="97" t="s">
        <v>270</v>
      </c>
      <c r="M123" s="98"/>
      <c r="N123" s="98"/>
      <c r="O123" s="98"/>
      <c r="P123" s="98"/>
      <c r="Q123" s="98"/>
      <c r="R123" s="98"/>
      <c r="S123" s="98"/>
      <c r="T123" s="99"/>
    </row>
    <row r="124" spans="2:20" ht="18" customHeight="1">
      <c r="B124" s="97"/>
      <c r="C124" s="98"/>
      <c r="D124" s="98"/>
      <c r="E124" s="98"/>
      <c r="F124" s="98"/>
      <c r="G124" s="98"/>
      <c r="H124" s="98"/>
      <c r="I124" s="98"/>
      <c r="J124" s="99"/>
      <c r="L124" s="97"/>
      <c r="M124" s="98"/>
      <c r="N124" s="98"/>
      <c r="O124" s="98"/>
      <c r="P124" s="98"/>
      <c r="Q124" s="98"/>
      <c r="R124" s="98"/>
      <c r="S124" s="98"/>
      <c r="T124" s="99"/>
    </row>
    <row r="125" spans="2:20" ht="18" customHeight="1">
      <c r="B125" s="97"/>
      <c r="C125" s="98"/>
      <c r="D125" s="98"/>
      <c r="E125" s="98"/>
      <c r="F125" s="98"/>
      <c r="G125" s="98"/>
      <c r="H125" s="98"/>
      <c r="I125" s="98"/>
      <c r="J125" s="99"/>
      <c r="L125" s="97"/>
      <c r="M125" s="98"/>
      <c r="N125" s="98"/>
      <c r="O125" s="98"/>
      <c r="P125" s="98"/>
      <c r="Q125" s="98"/>
      <c r="R125" s="98"/>
      <c r="S125" s="98"/>
      <c r="T125" s="99"/>
    </row>
    <row r="126" spans="2:20" ht="18" customHeight="1">
      <c r="B126" s="97"/>
      <c r="C126" s="98"/>
      <c r="D126" s="98"/>
      <c r="E126" s="98"/>
      <c r="F126" s="98"/>
      <c r="G126" s="98"/>
      <c r="H126" s="98"/>
      <c r="I126" s="98"/>
      <c r="J126" s="99"/>
      <c r="L126" s="97"/>
      <c r="M126" s="98"/>
      <c r="N126" s="98"/>
      <c r="O126" s="98"/>
      <c r="P126" s="98"/>
      <c r="Q126" s="98"/>
      <c r="R126" s="98"/>
      <c r="S126" s="98"/>
      <c r="T126" s="99"/>
    </row>
    <row r="127" spans="2:20" ht="18" customHeight="1">
      <c r="B127" s="97"/>
      <c r="C127" s="98"/>
      <c r="D127" s="98"/>
      <c r="E127" s="98"/>
      <c r="F127" s="98"/>
      <c r="G127" s="98"/>
      <c r="H127" s="98"/>
      <c r="I127" s="98"/>
      <c r="J127" s="99"/>
      <c r="L127" s="97"/>
      <c r="M127" s="98"/>
      <c r="N127" s="98"/>
      <c r="O127" s="98"/>
      <c r="P127" s="98"/>
      <c r="Q127" s="98"/>
      <c r="R127" s="98"/>
      <c r="S127" s="98"/>
      <c r="T127" s="99"/>
    </row>
    <row r="128" spans="2:20" ht="17.25" thickBot="1">
      <c r="B128" s="100"/>
      <c r="C128" s="101"/>
      <c r="D128" s="101"/>
      <c r="E128" s="101"/>
      <c r="F128" s="101"/>
      <c r="G128" s="101"/>
      <c r="H128" s="101"/>
      <c r="I128" s="101"/>
      <c r="J128" s="102"/>
      <c r="L128" s="100"/>
      <c r="M128" s="101"/>
      <c r="N128" s="101"/>
      <c r="O128" s="101"/>
      <c r="P128" s="101"/>
      <c r="Q128" s="101"/>
      <c r="R128" s="101"/>
      <c r="S128" s="101"/>
      <c r="T128" s="102"/>
    </row>
    <row r="129" spans="2:21" ht="18" customHeight="1" thickBot="1">
      <c r="C129" s="19"/>
      <c r="D129" s="19"/>
      <c r="E129" s="19"/>
      <c r="F129" s="19"/>
      <c r="G129" s="19"/>
      <c r="H129" s="19"/>
    </row>
    <row r="130" spans="2:21" ht="18" customHeight="1">
      <c r="B130" s="90" t="s">
        <v>263</v>
      </c>
      <c r="C130" s="91"/>
      <c r="D130" s="91"/>
      <c r="E130" s="91"/>
      <c r="F130" s="91"/>
      <c r="G130" s="91"/>
      <c r="H130" s="91"/>
      <c r="I130" s="91"/>
      <c r="J130" s="91"/>
      <c r="K130" s="91"/>
      <c r="L130" s="91"/>
      <c r="M130" s="92"/>
      <c r="N130" s="58"/>
      <c r="O130" s="90" t="s">
        <v>264</v>
      </c>
      <c r="P130" s="91"/>
      <c r="Q130" s="91"/>
      <c r="R130" s="91"/>
      <c r="S130" s="91"/>
      <c r="T130" s="92"/>
    </row>
    <row r="131" spans="2:21" ht="18" customHeight="1" thickBot="1">
      <c r="B131" s="93"/>
      <c r="C131" s="94"/>
      <c r="D131" s="94"/>
      <c r="E131" s="94"/>
      <c r="F131" s="94"/>
      <c r="G131" s="94"/>
      <c r="H131" s="94"/>
      <c r="I131" s="94"/>
      <c r="J131" s="94"/>
      <c r="K131" s="94"/>
      <c r="L131" s="94"/>
      <c r="M131" s="95"/>
      <c r="N131" s="58"/>
      <c r="O131" s="93"/>
      <c r="P131" s="94"/>
      <c r="Q131" s="94"/>
      <c r="R131" s="94"/>
      <c r="S131" s="94"/>
      <c r="T131" s="95"/>
    </row>
    <row r="132" spans="2:21" ht="18" customHeight="1">
      <c r="P132" s="19"/>
      <c r="Q132" s="19"/>
      <c r="R132" s="19"/>
      <c r="U132"/>
    </row>
    <row r="133" spans="2:21" ht="18" customHeight="1">
      <c r="P133" s="19"/>
      <c r="Q133" s="19"/>
      <c r="R133" s="19"/>
      <c r="S133" s="19"/>
      <c r="T133" s="19"/>
      <c r="U133"/>
    </row>
    <row r="134" spans="2:21" ht="18" customHeight="1">
      <c r="P134" s="19"/>
      <c r="Q134" s="19"/>
      <c r="R134" s="19"/>
      <c r="S134" s="19"/>
      <c r="T134" s="19"/>
      <c r="U134"/>
    </row>
    <row r="135" spans="2:21" ht="18" customHeight="1">
      <c r="U135"/>
    </row>
    <row r="136" spans="2:21" ht="18" customHeight="1">
      <c r="U136"/>
    </row>
    <row r="137" spans="2:21" ht="18" customHeight="1">
      <c r="B137" s="11"/>
      <c r="D137" s="11"/>
      <c r="E137" s="11"/>
      <c r="F137" s="11"/>
      <c r="G137" s="11"/>
      <c r="S137" t="s">
        <v>261</v>
      </c>
      <c r="U137"/>
    </row>
    <row r="138" spans="2:21" ht="18" customHeight="1">
      <c r="B138" s="11"/>
      <c r="D138" s="11"/>
      <c r="E138" s="11"/>
      <c r="F138" s="11"/>
      <c r="G138" s="11"/>
      <c r="U138"/>
    </row>
    <row r="139" spans="2:21" ht="18" customHeight="1">
      <c r="B139" s="11"/>
      <c r="E139" s="11"/>
      <c r="F139" s="11"/>
      <c r="G139" s="11"/>
      <c r="U139"/>
    </row>
    <row r="140" spans="2:21" ht="18" customHeight="1">
      <c r="B140" s="11"/>
      <c r="E140" s="11"/>
      <c r="F140" s="11"/>
      <c r="G140" s="11"/>
      <c r="S140" t="s">
        <v>262</v>
      </c>
      <c r="U140"/>
    </row>
    <row r="141" spans="2:21" ht="18" customHeight="1">
      <c r="U141"/>
    </row>
    <row r="142" spans="2:21" ht="18" customHeight="1">
      <c r="U142"/>
    </row>
    <row r="143" spans="2:21" ht="18" customHeight="1">
      <c r="S143" t="s">
        <v>261</v>
      </c>
      <c r="U143"/>
    </row>
    <row r="144" spans="2:21" ht="18" customHeight="1">
      <c r="D144" s="11"/>
      <c r="G144" s="11"/>
      <c r="U144"/>
    </row>
    <row r="145" spans="2:21" ht="18" customHeight="1">
      <c r="H145" s="11"/>
      <c r="U145"/>
    </row>
    <row r="146" spans="2:21" ht="18" customHeight="1">
      <c r="D146" s="11"/>
      <c r="E146" s="11"/>
      <c r="F146" s="11"/>
      <c r="G146" s="11"/>
      <c r="S146" t="s">
        <v>261</v>
      </c>
      <c r="U146"/>
    </row>
    <row r="147" spans="2:21" ht="18" customHeight="1">
      <c r="D147" s="11"/>
      <c r="E147" s="11"/>
      <c r="F147" s="11"/>
      <c r="G147" s="11"/>
      <c r="H147" s="11"/>
      <c r="U147"/>
    </row>
    <row r="148" spans="2:21" ht="18" customHeight="1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>
      <c r="H149" s="11"/>
      <c r="I149" s="11"/>
      <c r="J149" s="11"/>
      <c r="K149" s="11"/>
      <c r="U149"/>
    </row>
    <row r="150" spans="2:21" ht="18" customHeight="1">
      <c r="P150" s="11"/>
      <c r="Q150" s="11"/>
      <c r="R150" s="11"/>
      <c r="S150" s="11"/>
      <c r="T150" s="11"/>
      <c r="U150"/>
    </row>
    <row r="151" spans="2:21" ht="18" customHeight="1">
      <c r="P151" s="11"/>
      <c r="Q151" s="11"/>
      <c r="R151" s="11"/>
      <c r="S151" s="11"/>
      <c r="T151" s="11"/>
      <c r="U151"/>
    </row>
    <row r="153" spans="2:21" ht="18" customHeight="1">
      <c r="B153" s="17"/>
    </row>
    <row r="154" spans="2:21" ht="18" customHeight="1" thickBot="1">
      <c r="B154" s="17"/>
    </row>
    <row r="155" spans="2:21" ht="18" customHeight="1">
      <c r="B155" s="90" t="s">
        <v>195</v>
      </c>
      <c r="C155" s="91"/>
      <c r="D155" s="91"/>
      <c r="E155" s="91"/>
      <c r="F155" s="91"/>
      <c r="G155" s="91"/>
      <c r="H155" s="91"/>
      <c r="I155" s="91"/>
      <c r="J155" s="91"/>
      <c r="K155" s="91"/>
      <c r="L155" s="91"/>
      <c r="M155" s="91"/>
      <c r="N155" s="91"/>
      <c r="O155" s="91"/>
      <c r="P155" s="91"/>
      <c r="Q155" s="91"/>
      <c r="R155" s="91"/>
      <c r="S155" s="91"/>
      <c r="T155" s="92"/>
    </row>
    <row r="156" spans="2:21" ht="18" customHeight="1" thickBot="1">
      <c r="B156" s="93"/>
      <c r="C156" s="94"/>
      <c r="D156" s="94"/>
      <c r="E156" s="94"/>
      <c r="F156" s="94"/>
      <c r="G156" s="94"/>
      <c r="H156" s="94"/>
      <c r="I156" s="94"/>
      <c r="J156" s="94"/>
      <c r="K156" s="94"/>
      <c r="L156" s="94"/>
      <c r="M156" s="94"/>
      <c r="N156" s="94"/>
      <c r="O156" s="94"/>
      <c r="P156" s="94"/>
      <c r="Q156" s="94"/>
      <c r="R156" s="94"/>
      <c r="S156" s="94"/>
      <c r="T156" s="95"/>
    </row>
    <row r="157" spans="2:21" ht="18" customHeight="1"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</row>
    <row r="158" spans="2:21" ht="18" customHeight="1">
      <c r="B158" s="103" t="s">
        <v>178</v>
      </c>
      <c r="C158" s="103"/>
      <c r="D158" s="103"/>
      <c r="E158" s="6"/>
      <c r="F158" s="6"/>
      <c r="G158" s="6"/>
      <c r="H158" s="6"/>
      <c r="I158" s="6"/>
      <c r="L158" s="103" t="s">
        <v>179</v>
      </c>
      <c r="M158" s="103"/>
      <c r="N158" s="103"/>
      <c r="O158" s="6"/>
      <c r="P158" s="6"/>
      <c r="Q158" s="6"/>
      <c r="R158" s="6"/>
      <c r="S158" s="6"/>
    </row>
    <row r="159" spans="2:21" ht="18" customHeight="1">
      <c r="S159" s="6"/>
    </row>
    <row r="160" spans="2:21" ht="18" customHeight="1">
      <c r="S160" s="6"/>
    </row>
    <row r="161" spans="2:19" ht="18" customHeight="1">
      <c r="S161" s="6"/>
    </row>
    <row r="162" spans="2:19" ht="18" customHeight="1">
      <c r="S162" s="6"/>
    </row>
    <row r="163" spans="2:19" ht="18" customHeight="1">
      <c r="S163" s="6"/>
    </row>
    <row r="164" spans="2:19" ht="18" customHeight="1">
      <c r="S164" s="6"/>
    </row>
    <row r="165" spans="2:19" ht="18" customHeight="1">
      <c r="S165" s="6"/>
    </row>
    <row r="166" spans="2:19" ht="18" customHeight="1">
      <c r="G166" s="11"/>
      <c r="Q166" s="11"/>
      <c r="S166" s="6"/>
    </row>
    <row r="167" spans="2:19" ht="18" customHeight="1">
      <c r="G167" s="11"/>
      <c r="Q167" s="11"/>
      <c r="S167" s="6"/>
    </row>
    <row r="168" spans="2:19" ht="18" customHeight="1">
      <c r="G168" s="11"/>
      <c r="Q168" s="11"/>
      <c r="S168" s="6"/>
    </row>
    <row r="169" spans="2:19" ht="18" customHeight="1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>
      <c r="G170" s="11"/>
      <c r="Q170" s="11"/>
      <c r="S170" s="6"/>
    </row>
    <row r="171" spans="2:19" ht="18" customHeight="1">
      <c r="B171" s="104" t="s">
        <v>267</v>
      </c>
      <c r="C171" s="105"/>
      <c r="D171" s="105"/>
      <c r="E171" s="105"/>
      <c r="F171" s="105"/>
      <c r="G171" s="105"/>
      <c r="H171" s="105"/>
      <c r="I171" s="105"/>
      <c r="J171" s="106"/>
      <c r="L171" s="104" t="s">
        <v>177</v>
      </c>
      <c r="M171" s="105"/>
      <c r="N171" s="105"/>
      <c r="O171" s="105"/>
      <c r="P171" s="105"/>
      <c r="Q171" s="105"/>
      <c r="R171" s="105"/>
      <c r="S171" s="106"/>
    </row>
    <row r="172" spans="2:19" ht="18" customHeight="1">
      <c r="B172" s="43" t="s">
        <v>172</v>
      </c>
      <c r="C172" s="20"/>
      <c r="D172" s="20"/>
      <c r="E172" s="6"/>
      <c r="F172" s="96">
        <f>ROUND('DRIs DATA'!F36/'DRIs DATA'!C36*100,2)</f>
        <v>48.08</v>
      </c>
      <c r="G172" s="96"/>
      <c r="H172" s="20" t="s">
        <v>167</v>
      </c>
      <c r="I172" s="20"/>
      <c r="J172" s="42"/>
      <c r="L172" s="43" t="s">
        <v>172</v>
      </c>
      <c r="M172" s="20"/>
      <c r="N172" s="20"/>
      <c r="O172" s="6"/>
      <c r="P172" s="6"/>
      <c r="Q172" s="23">
        <f>ROUND('DRIs DATA'!T36/'DRIs DATA'!R36*100,2)</f>
        <v>276</v>
      </c>
      <c r="R172" s="20" t="s">
        <v>167</v>
      </c>
      <c r="S172" s="42"/>
    </row>
    <row r="173" spans="2:19" ht="18" customHeight="1">
      <c r="B173" s="41"/>
      <c r="C173" s="6"/>
      <c r="D173" s="6"/>
      <c r="E173" s="6"/>
      <c r="F173" s="6"/>
      <c r="G173" s="6"/>
      <c r="H173" s="6"/>
      <c r="I173" s="6"/>
      <c r="J173" s="42"/>
      <c r="L173" s="41"/>
      <c r="M173" s="6"/>
      <c r="N173" s="6"/>
      <c r="O173" s="6"/>
      <c r="P173" s="6"/>
      <c r="Q173" s="6"/>
      <c r="R173" s="6"/>
      <c r="S173" s="42"/>
    </row>
    <row r="174" spans="2:19" ht="18" customHeight="1">
      <c r="B174" s="97" t="s">
        <v>186</v>
      </c>
      <c r="C174" s="98"/>
      <c r="D174" s="98"/>
      <c r="E174" s="98"/>
      <c r="F174" s="98"/>
      <c r="G174" s="98"/>
      <c r="H174" s="98"/>
      <c r="I174" s="98"/>
      <c r="J174" s="99"/>
      <c r="L174" s="97" t="s">
        <v>188</v>
      </c>
      <c r="M174" s="98"/>
      <c r="N174" s="98"/>
      <c r="O174" s="98"/>
      <c r="P174" s="98"/>
      <c r="Q174" s="98"/>
      <c r="R174" s="98"/>
      <c r="S174" s="99"/>
    </row>
    <row r="175" spans="2:19" ht="18" customHeight="1">
      <c r="B175" s="97"/>
      <c r="C175" s="98"/>
      <c r="D175" s="98"/>
      <c r="E175" s="98"/>
      <c r="F175" s="98"/>
      <c r="G175" s="98"/>
      <c r="H175" s="98"/>
      <c r="I175" s="98"/>
      <c r="J175" s="99"/>
      <c r="L175" s="97"/>
      <c r="M175" s="98"/>
      <c r="N175" s="98"/>
      <c r="O175" s="98"/>
      <c r="P175" s="98"/>
      <c r="Q175" s="98"/>
      <c r="R175" s="98"/>
      <c r="S175" s="99"/>
    </row>
    <row r="176" spans="2:19" ht="18" customHeight="1">
      <c r="B176" s="97"/>
      <c r="C176" s="98"/>
      <c r="D176" s="98"/>
      <c r="E176" s="98"/>
      <c r="F176" s="98"/>
      <c r="G176" s="98"/>
      <c r="H176" s="98"/>
      <c r="I176" s="98"/>
      <c r="J176" s="99"/>
      <c r="L176" s="97"/>
      <c r="M176" s="98"/>
      <c r="N176" s="98"/>
      <c r="O176" s="98"/>
      <c r="P176" s="98"/>
      <c r="Q176" s="98"/>
      <c r="R176" s="98"/>
      <c r="S176" s="99"/>
    </row>
    <row r="177" spans="2:19" ht="18" customHeight="1">
      <c r="B177" s="97"/>
      <c r="C177" s="98"/>
      <c r="D177" s="98"/>
      <c r="E177" s="98"/>
      <c r="F177" s="98"/>
      <c r="G177" s="98"/>
      <c r="H177" s="98"/>
      <c r="I177" s="98"/>
      <c r="J177" s="99"/>
      <c r="L177" s="97"/>
      <c r="M177" s="98"/>
      <c r="N177" s="98"/>
      <c r="O177" s="98"/>
      <c r="P177" s="98"/>
      <c r="Q177" s="98"/>
      <c r="R177" s="98"/>
      <c r="S177" s="99"/>
    </row>
    <row r="178" spans="2:19" ht="18" customHeight="1">
      <c r="B178" s="97"/>
      <c r="C178" s="98"/>
      <c r="D178" s="98"/>
      <c r="E178" s="98"/>
      <c r="F178" s="98"/>
      <c r="G178" s="98"/>
      <c r="H178" s="98"/>
      <c r="I178" s="98"/>
      <c r="J178" s="99"/>
      <c r="L178" s="97"/>
      <c r="M178" s="98"/>
      <c r="N178" s="98"/>
      <c r="O178" s="98"/>
      <c r="P178" s="98"/>
      <c r="Q178" s="98"/>
      <c r="R178" s="98"/>
      <c r="S178" s="99"/>
    </row>
    <row r="179" spans="2:19" ht="18" customHeight="1">
      <c r="B179" s="97"/>
      <c r="C179" s="98"/>
      <c r="D179" s="98"/>
      <c r="E179" s="98"/>
      <c r="F179" s="98"/>
      <c r="G179" s="98"/>
      <c r="H179" s="98"/>
      <c r="I179" s="98"/>
      <c r="J179" s="99"/>
      <c r="L179" s="97"/>
      <c r="M179" s="98"/>
      <c r="N179" s="98"/>
      <c r="O179" s="98"/>
      <c r="P179" s="98"/>
      <c r="Q179" s="98"/>
      <c r="R179" s="98"/>
      <c r="S179" s="99"/>
    </row>
    <row r="180" spans="2:19" ht="18" customHeight="1" thickBot="1">
      <c r="B180" s="100"/>
      <c r="C180" s="101"/>
      <c r="D180" s="101"/>
      <c r="E180" s="101"/>
      <c r="F180" s="101"/>
      <c r="G180" s="101"/>
      <c r="H180" s="101"/>
      <c r="I180" s="101"/>
      <c r="J180" s="102"/>
      <c r="L180" s="97"/>
      <c r="M180" s="98"/>
      <c r="N180" s="98"/>
      <c r="O180" s="98"/>
      <c r="P180" s="98"/>
      <c r="Q180" s="98"/>
      <c r="R180" s="98"/>
      <c r="S180" s="99"/>
    </row>
    <row r="181" spans="2:19" ht="18" customHeight="1">
      <c r="B181" s="19"/>
      <c r="C181" s="19"/>
      <c r="D181" s="19"/>
      <c r="E181" s="19"/>
      <c r="F181" s="19"/>
      <c r="G181" s="19"/>
      <c r="H181" s="19"/>
      <c r="I181" s="19"/>
      <c r="L181" s="97"/>
      <c r="M181" s="98"/>
      <c r="N181" s="98"/>
      <c r="O181" s="98"/>
      <c r="P181" s="98"/>
      <c r="Q181" s="98"/>
      <c r="R181" s="98"/>
      <c r="S181" s="99"/>
    </row>
    <row r="182" spans="2:19" ht="18" customHeight="1" thickBot="1">
      <c r="L182" s="100"/>
      <c r="M182" s="101"/>
      <c r="N182" s="101"/>
      <c r="O182" s="101"/>
      <c r="P182" s="101"/>
      <c r="Q182" s="101"/>
      <c r="R182" s="101"/>
      <c r="S182" s="102"/>
    </row>
    <row r="183" spans="2:19" ht="18" customHeight="1">
      <c r="B183" s="103" t="s">
        <v>180</v>
      </c>
      <c r="C183" s="103"/>
      <c r="D183" s="103"/>
      <c r="E183" s="6"/>
      <c r="F183" s="6"/>
      <c r="G183" s="6"/>
      <c r="H183" s="6"/>
      <c r="S183" s="6"/>
    </row>
    <row r="184" spans="2:19" ht="18" customHeight="1">
      <c r="S184" s="6"/>
    </row>
    <row r="185" spans="2:19" ht="18" customHeight="1">
      <c r="M185" s="11"/>
      <c r="N185" s="11"/>
      <c r="O185" s="11"/>
      <c r="P185" s="11"/>
      <c r="Q185" s="11"/>
      <c r="R185" s="11"/>
      <c r="S185" s="6"/>
    </row>
    <row r="186" spans="2:19" ht="18" customHeight="1">
      <c r="M186" s="11"/>
      <c r="N186" s="11"/>
      <c r="O186" s="11"/>
      <c r="P186" s="11"/>
      <c r="Q186" s="11"/>
      <c r="R186" s="11"/>
      <c r="S186" s="6"/>
    </row>
    <row r="187" spans="2:19" ht="18" customHeight="1">
      <c r="M187" s="11"/>
      <c r="N187" s="11"/>
      <c r="O187" s="11"/>
      <c r="P187" s="11"/>
      <c r="Q187" s="11"/>
      <c r="R187" s="11"/>
      <c r="S187" s="6"/>
    </row>
    <row r="188" spans="2:19" ht="18" customHeight="1">
      <c r="M188" s="11"/>
      <c r="N188" s="11"/>
      <c r="O188" s="11"/>
      <c r="P188" s="11"/>
      <c r="Q188" s="11"/>
      <c r="R188" s="11"/>
      <c r="S188" s="6"/>
    </row>
    <row r="189" spans="2:19" ht="18" customHeight="1">
      <c r="S189" s="6"/>
    </row>
    <row r="190" spans="2:19" ht="18" customHeight="1">
      <c r="S190" s="6"/>
    </row>
    <row r="191" spans="2:19" ht="18" customHeight="1">
      <c r="G191" s="11"/>
      <c r="S191" s="6"/>
    </row>
    <row r="192" spans="2:19" ht="18" customHeight="1">
      <c r="G192" s="11"/>
      <c r="S192" s="6"/>
    </row>
    <row r="193" spans="2:20" ht="18" customHeight="1">
      <c r="G193" s="11"/>
      <c r="S193" s="6"/>
    </row>
    <row r="194" spans="2:20" ht="18" customHeight="1">
      <c r="D194" s="11"/>
      <c r="E194" s="11"/>
      <c r="F194" s="11"/>
      <c r="G194" s="11"/>
      <c r="S194" s="6"/>
    </row>
    <row r="195" spans="2:20" ht="18" customHeight="1" thickBot="1">
      <c r="G195" s="11"/>
      <c r="S195" s="6"/>
    </row>
    <row r="196" spans="2:20" ht="18" customHeight="1">
      <c r="B196" s="104" t="s">
        <v>268</v>
      </c>
      <c r="C196" s="105"/>
      <c r="D196" s="105"/>
      <c r="E196" s="105"/>
      <c r="F196" s="105"/>
      <c r="G196" s="105"/>
      <c r="H196" s="105"/>
      <c r="I196" s="105"/>
      <c r="J196" s="106"/>
      <c r="S196" s="6"/>
    </row>
    <row r="197" spans="2:20" ht="18" customHeight="1">
      <c r="B197" s="43" t="s">
        <v>172</v>
      </c>
      <c r="C197" s="20"/>
      <c r="D197" s="20"/>
      <c r="E197" s="6"/>
      <c r="F197" s="96">
        <f>ROUND('DRIs DATA'!F46/'DRIs DATA'!C46*100,2)</f>
        <v>135.68</v>
      </c>
      <c r="G197" s="96"/>
      <c r="H197" s="20" t="s">
        <v>167</v>
      </c>
      <c r="I197" s="12"/>
      <c r="J197" s="42"/>
      <c r="S197" s="6"/>
    </row>
    <row r="198" spans="2:20" ht="18" customHeight="1">
      <c r="B198" s="41"/>
      <c r="C198" s="6"/>
      <c r="D198" s="6"/>
      <c r="E198" s="6"/>
      <c r="F198" s="6"/>
      <c r="G198" s="6"/>
      <c r="H198" s="6"/>
      <c r="I198" s="6"/>
      <c r="J198" s="42"/>
      <c r="S198" s="6"/>
    </row>
    <row r="199" spans="2:20" ht="18" customHeight="1">
      <c r="B199" s="97" t="s">
        <v>187</v>
      </c>
      <c r="C199" s="98"/>
      <c r="D199" s="98"/>
      <c r="E199" s="98"/>
      <c r="F199" s="98"/>
      <c r="G199" s="98"/>
      <c r="H199" s="98"/>
      <c r="I199" s="98"/>
      <c r="J199" s="99"/>
      <c r="S199" s="6"/>
    </row>
    <row r="200" spans="2:20" ht="18" customHeight="1">
      <c r="B200" s="97"/>
      <c r="C200" s="98"/>
      <c r="D200" s="98"/>
      <c r="E200" s="98"/>
      <c r="F200" s="98"/>
      <c r="G200" s="98"/>
      <c r="H200" s="98"/>
      <c r="I200" s="98"/>
      <c r="J200" s="99"/>
      <c r="S200" s="6"/>
    </row>
    <row r="201" spans="2:20" ht="18" customHeight="1">
      <c r="B201" s="97"/>
      <c r="C201" s="98"/>
      <c r="D201" s="98"/>
      <c r="E201" s="98"/>
      <c r="F201" s="98"/>
      <c r="G201" s="98"/>
      <c r="H201" s="98"/>
      <c r="I201" s="98"/>
      <c r="J201" s="99"/>
      <c r="S201" s="6"/>
    </row>
    <row r="202" spans="2:20" ht="18" customHeight="1">
      <c r="B202" s="97"/>
      <c r="C202" s="98"/>
      <c r="D202" s="98"/>
      <c r="E202" s="98"/>
      <c r="F202" s="98"/>
      <c r="G202" s="98"/>
      <c r="H202" s="98"/>
      <c r="I202" s="98"/>
      <c r="J202" s="99"/>
      <c r="S202" s="6"/>
    </row>
    <row r="203" spans="2:20" ht="18" customHeight="1">
      <c r="B203" s="97"/>
      <c r="C203" s="98"/>
      <c r="D203" s="98"/>
      <c r="E203" s="98"/>
      <c r="F203" s="98"/>
      <c r="G203" s="98"/>
      <c r="H203" s="98"/>
      <c r="I203" s="98"/>
      <c r="J203" s="99"/>
      <c r="S203" s="6"/>
    </row>
    <row r="204" spans="2:20" ht="18" customHeight="1" thickBot="1">
      <c r="B204" s="100"/>
      <c r="C204" s="101"/>
      <c r="D204" s="101"/>
      <c r="E204" s="101"/>
      <c r="F204" s="101"/>
      <c r="G204" s="101"/>
      <c r="H204" s="101"/>
      <c r="I204" s="101"/>
      <c r="J204" s="102"/>
      <c r="S204" s="6"/>
    </row>
    <row r="205" spans="2:20" ht="18" customHeight="1" thickBot="1">
      <c r="K205" s="10"/>
    </row>
    <row r="206" spans="2:20" ht="18" customHeight="1">
      <c r="B206" s="90" t="s">
        <v>196</v>
      </c>
      <c r="C206" s="91"/>
      <c r="D206" s="91"/>
      <c r="E206" s="91"/>
      <c r="F206" s="91"/>
      <c r="G206" s="91"/>
      <c r="H206" s="91"/>
      <c r="I206" s="91"/>
      <c r="J206" s="91"/>
      <c r="K206" s="91"/>
      <c r="L206" s="91"/>
      <c r="M206" s="91"/>
      <c r="N206" s="91"/>
      <c r="O206" s="91"/>
      <c r="P206" s="91"/>
      <c r="Q206" s="91"/>
      <c r="R206" s="91"/>
      <c r="S206" s="91"/>
      <c r="T206" s="92"/>
    </row>
    <row r="207" spans="2:20" ht="18" customHeight="1" thickBot="1">
      <c r="B207" s="93"/>
      <c r="C207" s="94"/>
      <c r="D207" s="94"/>
      <c r="E207" s="94"/>
      <c r="F207" s="94"/>
      <c r="G207" s="94"/>
      <c r="H207" s="94"/>
      <c r="I207" s="94"/>
      <c r="J207" s="94"/>
      <c r="K207" s="94"/>
      <c r="L207" s="94"/>
      <c r="M207" s="94"/>
      <c r="N207" s="94"/>
      <c r="O207" s="94"/>
      <c r="P207" s="94"/>
      <c r="Q207" s="94"/>
      <c r="R207" s="94"/>
      <c r="S207" s="94"/>
      <c r="T207" s="95"/>
    </row>
    <row r="208" spans="2:20" ht="18" customHeight="1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>
      <c r="B209" s="135" t="s">
        <v>189</v>
      </c>
      <c r="C209" s="135"/>
      <c r="D209" s="135"/>
      <c r="E209" s="135"/>
      <c r="F209" s="135"/>
      <c r="G209" s="135"/>
      <c r="H209" s="135"/>
      <c r="I209" s="24">
        <f>'DRIs DATA'!B6</f>
        <v>1800</v>
      </c>
      <c r="J209" s="6" t="s">
        <v>190</v>
      </c>
      <c r="K209" s="6"/>
      <c r="L209" s="6"/>
      <c r="M209" s="6"/>
      <c r="N209" s="6"/>
    </row>
    <row r="210" spans="2:14" ht="18" customHeight="1">
      <c r="B210" s="77" t="s">
        <v>191</v>
      </c>
      <c r="C210" s="77"/>
      <c r="D210" s="77"/>
      <c r="E210" s="77"/>
      <c r="F210" s="77"/>
      <c r="G210" s="77"/>
      <c r="H210" s="77"/>
      <c r="I210" s="77"/>
      <c r="J210" s="77"/>
      <c r="K210" s="77"/>
      <c r="L210" s="77"/>
      <c r="M210" s="77"/>
      <c r="N210" s="6"/>
    </row>
    <row r="211" spans="2:14" ht="18" customHeight="1">
      <c r="N211" s="6"/>
    </row>
    <row r="212" spans="2:14" ht="18" customHeight="1">
      <c r="C212" t="s">
        <v>275</v>
      </c>
      <c r="N212" s="6"/>
    </row>
    <row r="213" spans="2:14" ht="18" customHeight="1">
      <c r="N213" s="6"/>
    </row>
    <row r="214" spans="2:14" ht="18" customHeight="1">
      <c r="N214" s="6"/>
    </row>
    <row r="215" spans="2:14" ht="18" customHeight="1">
      <c r="N215" s="6"/>
    </row>
    <row r="216" spans="2:14" ht="18" customHeight="1">
      <c r="N216" s="6"/>
    </row>
    <row r="217" spans="2:14" ht="18" customHeight="1">
      <c r="N217" s="6"/>
    </row>
    <row r="218" spans="2:14" ht="18" customHeight="1">
      <c r="N218" s="6"/>
    </row>
    <row r="219" spans="2:14" ht="18" customHeight="1">
      <c r="N219" s="6"/>
    </row>
    <row r="220" spans="2:14" ht="18" customHeight="1">
      <c r="N220" s="6"/>
    </row>
    <row r="221" spans="2:14" ht="18" customHeight="1">
      <c r="N221" s="6"/>
    </row>
    <row r="222" spans="2:14" ht="18" customHeight="1">
      <c r="N222" s="6"/>
    </row>
    <row r="223" spans="2:14" ht="18" customHeight="1">
      <c r="N223" s="6"/>
    </row>
    <row r="224" spans="2:14" ht="18" customHeight="1">
      <c r="N224" s="6"/>
    </row>
    <row r="225" spans="2:14" ht="18" customHeight="1">
      <c r="N225" s="6"/>
    </row>
    <row r="226" spans="2:14" ht="18" customHeight="1">
      <c r="N226" s="6"/>
    </row>
    <row r="227" spans="2:14" ht="18" customHeight="1">
      <c r="N227" s="6"/>
    </row>
    <row r="228" spans="2:14" ht="18" customHeight="1">
      <c r="N228" s="6"/>
    </row>
    <row r="229" spans="2:14" ht="18" customHeight="1">
      <c r="N229" s="6"/>
    </row>
    <row r="230" spans="2:14" ht="18" customHeight="1">
      <c r="N230" s="6"/>
    </row>
    <row r="231" spans="2:14" ht="18" customHeight="1">
      <c r="N231" s="6"/>
    </row>
    <row r="232" spans="2:14" ht="18" customHeight="1">
      <c r="N232" s="6"/>
    </row>
    <row r="233" spans="2:14" ht="18" customHeight="1">
      <c r="N233" s="6"/>
    </row>
    <row r="234" spans="2:14" ht="18" customHeight="1">
      <c r="N234" s="6"/>
    </row>
    <row r="235" spans="2:14" ht="18" customHeight="1">
      <c r="N235" s="6"/>
    </row>
    <row r="236" spans="2:14" ht="18" customHeight="1">
      <c r="N236" s="6"/>
    </row>
    <row r="237" spans="2:14" ht="18" customHeight="1">
      <c r="N237" s="6"/>
    </row>
    <row r="238" spans="2:14" ht="18" customHeight="1">
      <c r="N238" s="6"/>
    </row>
    <row r="239" spans="2:14" ht="18" customHeight="1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>
      <c r="N243" s="6"/>
    </row>
    <row r="244" spans="2:14" ht="18" customHeight="1">
      <c r="N244" s="6"/>
    </row>
    <row r="245" spans="2:14" ht="18" customHeight="1">
      <c r="N245" s="6"/>
    </row>
    <row r="246" spans="2:14" ht="18" customHeight="1">
      <c r="N246" s="6"/>
    </row>
    <row r="247" spans="2:14" ht="18" customHeight="1">
      <c r="N247" s="6"/>
    </row>
    <row r="248" spans="2:14" ht="18" customHeight="1">
      <c r="N248" s="6"/>
    </row>
    <row r="249" spans="2:14" ht="18" customHeight="1">
      <c r="N249" s="6"/>
    </row>
    <row r="250" spans="2:14" ht="18" customHeight="1">
      <c r="N250" s="6"/>
    </row>
    <row r="251" spans="2:14" ht="18" customHeight="1">
      <c r="N251" s="6"/>
    </row>
    <row r="252" spans="2:14" ht="18" customHeight="1">
      <c r="N252" s="6"/>
    </row>
    <row r="253" spans="2:14" ht="18" customHeight="1">
      <c r="N253" s="6"/>
    </row>
    <row r="254" spans="2:14" ht="18" customHeight="1">
      <c r="N254" s="6"/>
    </row>
    <row r="255" spans="2:14" ht="18" customHeight="1">
      <c r="N255" s="6"/>
    </row>
    <row r="256" spans="2:14" ht="18" customHeight="1">
      <c r="N256" s="6"/>
    </row>
    <row r="257" spans="14:14" ht="18" customHeight="1">
      <c r="N257" s="6"/>
    </row>
    <row r="258" spans="14:14" ht="18" customHeight="1">
      <c r="N258" s="6"/>
    </row>
    <row r="259" spans="14:14" ht="18" customHeight="1">
      <c r="N259" s="6"/>
    </row>
  </sheetData>
  <mergeCells count="76">
    <mergeCell ref="H121:J121"/>
    <mergeCell ref="F121:G121"/>
    <mergeCell ref="L107:P107"/>
    <mergeCell ref="B2:S4"/>
    <mergeCell ref="B5:S7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F14:I15"/>
    <mergeCell ref="C37:S39"/>
    <mergeCell ref="O46:S46"/>
    <mergeCell ref="O36:S36"/>
    <mergeCell ref="D36:H36"/>
    <mergeCell ref="J36:M36"/>
    <mergeCell ref="D41:H41"/>
    <mergeCell ref="D46:H46"/>
    <mergeCell ref="B93:J93"/>
    <mergeCell ref="B209:H209"/>
    <mergeCell ref="B130:M131"/>
    <mergeCell ref="O130:T131"/>
    <mergeCell ref="C42:S44"/>
    <mergeCell ref="C47:S48"/>
    <mergeCell ref="L93:T93"/>
    <mergeCell ref="B107:E107"/>
    <mergeCell ref="L123:T128"/>
    <mergeCell ref="R121:T121"/>
    <mergeCell ref="L120:T120"/>
    <mergeCell ref="B94:E94"/>
    <mergeCell ref="F94:G94"/>
    <mergeCell ref="H94:J94"/>
    <mergeCell ref="L94:P94"/>
    <mergeCell ref="R94:T9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B77:T78"/>
    <mergeCell ref="C73:S74"/>
    <mergeCell ref="B80:E80"/>
    <mergeCell ref="L80:P80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174:J180"/>
    <mergeCell ref="B206:T207"/>
    <mergeCell ref="L171:S171"/>
    <mergeCell ref="B171:J171"/>
  </mergeCells>
  <phoneticPr fontId="1" type="noConversion"/>
  <pageMargins left="0.25" right="0.25" top="0.75" bottom="0.75" header="0.3" footer="0.3"/>
  <pageSetup paperSize="9" scale="78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admin</cp:lastModifiedBy>
  <cp:lastPrinted>2020-01-30T05:29:51Z</cp:lastPrinted>
  <dcterms:created xsi:type="dcterms:W3CDTF">2015-06-13T08:19:18Z</dcterms:created>
  <dcterms:modified xsi:type="dcterms:W3CDTF">2020-02-05T23:45:47Z</dcterms:modified>
</cp:coreProperties>
</file>