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<sst xmlns="http://schemas.openxmlformats.org/spreadsheetml/2006/main" count="692" uniqueCount="337">
  <si>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</si>
  <si>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</si>
  <si>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</si>
  <si>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</si>
  <si>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</si>
  <si>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</si>
  <si>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</si>
  <si>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</si>
  <si>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</si>
  <si>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</si>
  <si>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</si>
  <si>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</si>
  <si>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</si>
  <si>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</si>
  <si>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</si>
  <si>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</si>
  <si>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</si>
  <si>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</si>
  <si>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</si>
  <si>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</si>
  <si>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</si>
  <si>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</si>
  <si>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</si>
  <si>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</si>
  <si>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</si>
  <si>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</si>
  <si>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</si>
  <si>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</si>
  <si>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</si>
  <si>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</si>
  <si>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</si>
  <si>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</si>
  <si>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</si>
  <si>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</si>
  <si>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</si>
  <si>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</si>
  <si>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</si>
  <si>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</si>
  <si>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</si>
  <si>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</si>
  <si>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</si>
  <si>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</si>
  <si>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</si>
  <si>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</si>
  <si>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</si>
  <si>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</si>
  <si>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</si>
  <si>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</si>
  <si>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</si>
  <si>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</si>
  <si>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</si>
  <si>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</si>
  <si>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</si>
  <si>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</si>
  <si>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</si>
  <si>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</si>
  <si>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</si>
  <si>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</si>
  <si>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</si>
  <si>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</si>
  <si>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</si>
  <si>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</si>
  <si>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</si>
  <si>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</si>
  <si>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</si>
  <si>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</si>
  <si>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</si>
  <si>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</si>
  <si>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</si>
  <si>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</si>
  <si>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</si>
  <si>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</si>
  <si>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</si>
  <si>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</si>
  <si>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</si>
  <si>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</si>
  <si>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</si>
  <si>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</si>
  <si>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</si>
  <si>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</si>
  <si>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</si>
  <si>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</si>
  <si>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</si>
  <si>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</si>
  <si>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</si>
  <si>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</si>
  <si>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</si>
  <si>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</si>
  <si>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</si>
  <si>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</si>
  <si>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</si>
  <si>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</si>
  <si>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</si>
  <si>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</si>
  <si>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</si>
  <si>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</si>
  <si>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</si>
  <si>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</si>
  <si>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</si>
  <si>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</si>
  <si>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</si>
  <si>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</si>
  <si>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</si>
  <si>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</si>
  <si>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</si>
  <si>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</si>
  <si>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</si>
  <si>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</si>
  <si>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</si>
  <si>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</si>
  <si>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</si>
  <si>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</si>
  <si>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</si>
  <si>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</si>
  <si>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</si>
  <si>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</si>
  <si>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</si>
  <si>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</si>
  <si>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</si>
  <si>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</si>
  <si>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</si>
  <si>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</si>
  <si>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</si>
  <si>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</si>
  <si>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</si>
  <si>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</si>
  <si>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</si>
  <si>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</si>
  <si>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</si>
  <si>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</si>
  <si>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</si>
  <si>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</si>
  <si>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</si>
  <si>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</si>
  <si>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</si>
  <si>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</si>
  <si>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</si>
  <si>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</si>
  <si>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</si>
  <si>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</si>
  <si>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</si>
  <si>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</si>
  <si>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</si>
  <si>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</si>
  <si>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</si>
  <si>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</si>
  <si>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</si>
  <si>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</si>
  <si>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</si>
  <si>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</si>
  <si>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</si>
  <si>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</si>
  <si>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</si>
  <si>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</si>
  <si>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</si>
  <si>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</si>
  <si>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</si>
  <si>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</si>
  <si>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</si>
  <si>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</si>
  <si>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</si>
  <si>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</si>
  <si>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</si>
  <si>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</si>
  <si>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</si>
  <si>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</si>
  <si>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</si>
  <si>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</si>
  <si>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</si>
  <si>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</si>
  <si>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</si>
  <si>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</si>
  <si>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</si>
  <si>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</si>
  <si>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</si>
  <si>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</si>
  <si>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</si>
  <si>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</si>
  <si>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</si>
  <si>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</si>
  <si>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</si>
  <si>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</si>
  <si>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</si>
  <si>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</si>
  <si>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</si>
  <si>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</si>
  <si>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</si>
  <si>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</si>
  <si>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</si>
  <si>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</si>
  <si>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</si>
  <si>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</si>
  <si>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</si>
  <si>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</si>
  <si>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</si>
  <si>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</si>
  <si>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</si>
  <si>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</si>
  <si>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</si>
  <si>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</si>
  <si>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</si>
  <si>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</si>
  <si>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</si>
  <si>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</si>
  <si>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</si>
  <si>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</si>
  <si>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</si>
  <si>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</si>
  <si>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</si>
  <si>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</si>
  <si>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</si>
  <si>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</si>
  <si>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</si>
  <si>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</si>
  <si>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</si>
  <si>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</si>
  <si>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</si>
  <si>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</si>
  <si>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</si>
  <si>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</si>
  <si>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</si>
  <si>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</si>
  <si>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</si>
  <si>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</si>
  <si>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</si>
  <si>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</si>
  <si>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</si>
  <si>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</si>
  <si>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</si>
  <si>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</si>
  <si>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</si>
  <si>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</si>
  <si>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</si>
  <si>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</si>
  <si>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</si>
  <si>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</si>
  <si>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</si>
  <si>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</si>
  <si>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</si>
  <si>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</si>
  <si>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</si>
  <si>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</si>
  <si>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</si>
  <si>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</si>
  <si>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</si>
  <si>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</si>
  <si>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</si>
  <si>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</si>
  <si>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</si>
  <si>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</si>
  <si>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</si>
  <si>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</si>
  <si>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</si>
  <si>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</si>
  <si>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</si>
  <si>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</si>
  <si>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</si>
  <si>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</si>
  <si>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</si>
  <si>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</si>
  <si>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</si>
  <si>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</si>
  <si>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</si>
  <si>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</si>
  <si>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</si>
  <si>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</si>
  <si>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</si>
  <si>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</si>
  <si>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</si>
  <si>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</si>
  <si>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</si>
  <si>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</si>
  <si>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</si>
  <si>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</si>
  <si>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</si>
  <si>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</si>
  <si>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</si>
  <si>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</si>
  <si>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</si>
  <si>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</si>
  <si>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</si>
  <si>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</si>
  <si>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</si>
  <si>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</si>
  <si>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</si>
  <si>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</si>
  <si>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</si>
  <si>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</si>
  <si>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</si>
  <si>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</si>
  <si>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</si>
  <si>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</si>
  <si>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</si>
  <si>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</si>
  <si>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</si>
  <si>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</si>
  <si>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</si>
  <si>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</si>
  <si>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</si>
  <si>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</si>
  <si>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</si>
  <si>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</si>
  <si>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</si>
  <si>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</si>
  <si>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</si>
  <si>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</si>
  <si>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</si>
  <si>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</si>
  <si>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</si>
  <si>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</si>
  <si>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</si>
  <si>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</si>
  <si>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</si>
  <si>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</si>
  <si>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</si>
  <si>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</si>
  <si>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</si>
  <si>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</si>
  <si>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</si>
  <si>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</si>
  <si>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</si>
  <si>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</si>
  <si>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</si>
  <si>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</si>
  <si>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</si>
  <si>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</si>
  <si>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</si>
  <si>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</si>
  <si>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</si>
  <si>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</si>
  <si>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</si>
  <si>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</si>
  <si>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H1900037</t>
  </si>
  <si>
    <t>최광녀</t>
  </si>
  <si>
    <t>F</t>
  </si>
  <si>
    <t>(설문지 : FFQ 95문항 설문지, 사용자 : 최광녀, ID : H1900037)</t>
  </si>
  <si>
    <t>2020년 02월 04일 13:50:07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</si>
</sst>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90.037329999999997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078208"/>
        <c:axId val="86079744"/>
      </c:barChart>
      <c:catAx>
        <c:axId val="8607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079744"/>
        <c:crosses val="autoZero"/>
        <c:auto val="1"/>
        <c:lblAlgn val="ctr"/>
        <c:lblOffset val="100"/>
        <c:noMultiLvlLbl val="0"/>
      </c:catAx>
      <c:valAx>
        <c:axId val="8607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07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4.3625555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61024"/>
        <c:axId val="87362560"/>
      </c:barChart>
      <c:catAx>
        <c:axId val="87361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62560"/>
        <c:crosses val="autoZero"/>
        <c:auto val="1"/>
        <c:lblAlgn val="ctr"/>
        <c:lblOffset val="100"/>
        <c:noMultiLvlLbl val="0"/>
      </c:catAx>
      <c:valAx>
        <c:axId val="8736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61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14.762456999999999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421312"/>
        <c:axId val="87422848"/>
      </c:barChart>
      <c:catAx>
        <c:axId val="8742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22848"/>
        <c:crosses val="autoZero"/>
        <c:auto val="1"/>
        <c:lblAlgn val="ctr"/>
        <c:lblOffset val="100"/>
        <c:noMultiLvlLbl val="0"/>
      </c:catAx>
      <c:valAx>
        <c:axId val="87422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42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1521.6487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964672"/>
        <c:axId val="87986944"/>
      </c:barChart>
      <c:catAx>
        <c:axId val="8796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86944"/>
        <c:crosses val="autoZero"/>
        <c:auto val="1"/>
        <c:lblAlgn val="ctr"/>
        <c:lblOffset val="100"/>
        <c:noMultiLvlLbl val="0"/>
      </c:catAx>
      <c:valAx>
        <c:axId val="8798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9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6362.4336000000003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24960"/>
        <c:axId val="88026496"/>
      </c:barChart>
      <c:catAx>
        <c:axId val="8802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26496"/>
        <c:crosses val="autoZero"/>
        <c:auto val="1"/>
        <c:lblAlgn val="ctr"/>
        <c:lblOffset val="100"/>
        <c:noMultiLvlLbl val="0"/>
      </c:catAx>
      <c:valAx>
        <c:axId val="880264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2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179.77850000000001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061440"/>
        <c:axId val="88062976"/>
      </c:barChart>
      <c:catAx>
        <c:axId val="88061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062976"/>
        <c:crosses val="autoZero"/>
        <c:auto val="1"/>
        <c:lblAlgn val="ctr"/>
        <c:lblOffset val="100"/>
        <c:noMultiLvlLbl val="0"/>
      </c:catAx>
      <c:valAx>
        <c:axId val="8806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061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196.91852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02016"/>
        <c:axId val="88103552"/>
      </c:barChart>
      <c:catAx>
        <c:axId val="8810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03552"/>
        <c:crosses val="autoZero"/>
        <c:auto val="1"/>
        <c:lblAlgn val="ctr"/>
        <c:lblOffset val="100"/>
        <c:noMultiLvlLbl val="0"/>
      </c:catAx>
      <c:valAx>
        <c:axId val="8810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0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15.014737999999999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34400"/>
        <c:axId val="88135936"/>
      </c:barChart>
      <c:catAx>
        <c:axId val="8813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35936"/>
        <c:crosses val="autoZero"/>
        <c:auto val="1"/>
        <c:lblAlgn val="ctr"/>
        <c:lblOffset val="100"/>
        <c:noMultiLvlLbl val="0"/>
      </c:catAx>
      <c:valAx>
        <c:axId val="88135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3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1098.0118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195456"/>
        <c:axId val="88196992"/>
      </c:barChart>
      <c:catAx>
        <c:axId val="8819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196992"/>
        <c:crosses val="autoZero"/>
        <c:auto val="1"/>
        <c:lblAlgn val="ctr"/>
        <c:lblOffset val="100"/>
        <c:noMultiLvlLbl val="0"/>
      </c:catAx>
      <c:valAx>
        <c:axId val="881969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19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2.8148607999999999E-2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764992"/>
        <c:axId val="87766528"/>
      </c:barChart>
      <c:catAx>
        <c:axId val="8776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766528"/>
        <c:crosses val="autoZero"/>
        <c:auto val="1"/>
        <c:lblAlgn val="ctr"/>
        <c:lblOffset val="100"/>
        <c:noMultiLvlLbl val="0"/>
      </c:catAx>
      <c:valAx>
        <c:axId val="8776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76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4.1667269999999998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793024"/>
        <c:axId val="87815296"/>
      </c:barChart>
      <c:catAx>
        <c:axId val="8779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15296"/>
        <c:crosses val="autoZero"/>
        <c:auto val="1"/>
        <c:lblAlgn val="ctr"/>
        <c:lblOffset val="100"/>
        <c:noMultiLvlLbl val="0"/>
      </c:catAx>
      <c:valAx>
        <c:axId val="87815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79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42.042164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318464"/>
        <c:axId val="86328448"/>
      </c:barChart>
      <c:catAx>
        <c:axId val="86318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328448"/>
        <c:crosses val="autoZero"/>
        <c:auto val="1"/>
        <c:lblAlgn val="ctr"/>
        <c:lblOffset val="100"/>
        <c:noMultiLvlLbl val="0"/>
      </c:catAx>
      <c:valAx>
        <c:axId val="8632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3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93.955085999999994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845888"/>
        <c:axId val="87847680"/>
      </c:barChart>
      <c:catAx>
        <c:axId val="8784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47680"/>
        <c:crosses val="autoZero"/>
        <c:auto val="1"/>
        <c:lblAlgn val="ctr"/>
        <c:lblOffset val="100"/>
        <c:noMultiLvlLbl val="0"/>
      </c:catAx>
      <c:valAx>
        <c:axId val="8784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84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87.834490000000002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895040"/>
        <c:axId val="87913216"/>
      </c:barChart>
      <c:catAx>
        <c:axId val="8789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13216"/>
        <c:crosses val="autoZero"/>
        <c:auto val="1"/>
        <c:lblAlgn val="ctr"/>
        <c:lblOffset val="100"/>
        <c:noMultiLvlLbl val="0"/>
      </c:catAx>
      <c:valAx>
        <c:axId val="87913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89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5.2759999999999998</c:v>
                </c:pt>
                <c:pt idx="1">
                  <c:v>17.137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6612608"/>
        <c:axId val="86626688"/>
      </c:barChart>
      <c:catAx>
        <c:axId val="8661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26688"/>
        <c:crosses val="autoZero"/>
        <c:auto val="1"/>
        <c:lblAlgn val="ctr"/>
        <c:lblOffset val="100"/>
        <c:noMultiLvlLbl val="0"/>
      </c:catAx>
      <c:valAx>
        <c:axId val="86626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17.06269</c:v>
                </c:pt>
                <c:pt idx="1">
                  <c:v>20.894455000000001</c:v>
                </c:pt>
                <c:pt idx="2">
                  <c:v>21.503632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631.4402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685568"/>
        <c:axId val="86687104"/>
      </c:barChart>
      <c:catAx>
        <c:axId val="8668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687104"/>
        <c:crosses val="autoZero"/>
        <c:auto val="1"/>
        <c:lblAlgn val="ctr"/>
        <c:lblOffset val="100"/>
        <c:noMultiLvlLbl val="0"/>
      </c:catAx>
      <c:valAx>
        <c:axId val="86687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68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38.569446999999997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726144"/>
        <c:axId val="86727680"/>
      </c:barChart>
      <c:catAx>
        <c:axId val="8672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27680"/>
        <c:crosses val="autoZero"/>
        <c:auto val="1"/>
        <c:lblAlgn val="ctr"/>
        <c:lblOffset val="100"/>
        <c:noMultiLvlLbl val="0"/>
      </c:catAx>
      <c:valAx>
        <c:axId val="8672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72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74.850999999999999</c:v>
                </c:pt>
                <c:pt idx="1">
                  <c:v>10.271000000000001</c:v>
                </c:pt>
                <c:pt idx="2">
                  <c:v>14.878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9007232"/>
        <c:axId val="89008768"/>
      </c:barChart>
      <c:catAx>
        <c:axId val="8900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08768"/>
        <c:crosses val="autoZero"/>
        <c:auto val="1"/>
        <c:lblAlgn val="ctr"/>
        <c:lblOffset val="100"/>
        <c:noMultiLvlLbl val="0"/>
      </c:catAx>
      <c:valAx>
        <c:axId val="8900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2696.4623999999999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047808"/>
        <c:axId val="89049344"/>
      </c:barChart>
      <c:catAx>
        <c:axId val="89047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49344"/>
        <c:crosses val="autoZero"/>
        <c:auto val="1"/>
        <c:lblAlgn val="ctr"/>
        <c:lblOffset val="100"/>
        <c:noMultiLvlLbl val="0"/>
      </c:catAx>
      <c:valAx>
        <c:axId val="89049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4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437.46255000000002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56608"/>
        <c:axId val="88758144"/>
      </c:barChart>
      <c:catAx>
        <c:axId val="887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58144"/>
        <c:crosses val="autoZero"/>
        <c:auto val="1"/>
        <c:lblAlgn val="ctr"/>
        <c:lblOffset val="100"/>
        <c:noMultiLvlLbl val="0"/>
      </c:catAx>
      <c:valAx>
        <c:axId val="88758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739.67474000000004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05376"/>
        <c:axId val="88806912"/>
      </c:barChart>
      <c:catAx>
        <c:axId val="8880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06912"/>
        <c:crosses val="autoZero"/>
        <c:auto val="1"/>
        <c:lblAlgn val="ctr"/>
        <c:lblOffset val="100"/>
        <c:noMultiLvlLbl val="0"/>
      </c:catAx>
      <c:valAx>
        <c:axId val="88806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0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7.6270170000000004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6374656"/>
        <c:axId val="87494656"/>
      </c:barChart>
      <c:catAx>
        <c:axId val="8637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494656"/>
        <c:crosses val="autoZero"/>
        <c:auto val="1"/>
        <c:lblAlgn val="ctr"/>
        <c:lblOffset val="100"/>
        <c:noMultiLvlLbl val="0"/>
      </c:catAx>
      <c:valAx>
        <c:axId val="87494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637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6382.3969999999999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49792"/>
        <c:axId val="88859776"/>
      </c:barChart>
      <c:catAx>
        <c:axId val="8884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59776"/>
        <c:crosses val="autoZero"/>
        <c:auto val="1"/>
        <c:lblAlgn val="ctr"/>
        <c:lblOffset val="100"/>
        <c:noMultiLvlLbl val="0"/>
      </c:catAx>
      <c:valAx>
        <c:axId val="8885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4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21.852664999999998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43616"/>
        <c:axId val="88949504"/>
      </c:barChart>
      <c:catAx>
        <c:axId val="8894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9504"/>
        <c:crosses val="autoZero"/>
        <c:auto val="1"/>
        <c:lblAlgn val="ctr"/>
        <c:lblOffset val="100"/>
        <c:noMultiLvlLbl val="0"/>
      </c:catAx>
      <c:valAx>
        <c:axId val="8894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4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4.1196169999999999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988288"/>
        <c:axId val="89072000"/>
      </c:barChart>
      <c:catAx>
        <c:axId val="8898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072000"/>
        <c:crosses val="autoZero"/>
        <c:auto val="1"/>
        <c:lblAlgn val="ctr"/>
        <c:lblOffset val="100"/>
        <c:noMultiLvlLbl val="0"/>
      </c:catAx>
      <c:valAx>
        <c:axId val="89072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9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415.65339999999998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12192"/>
        <c:axId val="87513728"/>
      </c:barChart>
      <c:catAx>
        <c:axId val="8751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13728"/>
        <c:crosses val="autoZero"/>
        <c:auto val="1"/>
        <c:lblAlgn val="ctr"/>
        <c:lblOffset val="100"/>
        <c:noMultiLvlLbl val="0"/>
      </c:catAx>
      <c:valAx>
        <c:axId val="87513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1.9044907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72480"/>
        <c:axId val="87574016"/>
      </c:barChart>
      <c:catAx>
        <c:axId val="8757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74016"/>
        <c:crosses val="autoZero"/>
        <c:auto val="1"/>
        <c:lblAlgn val="ctr"/>
        <c:lblOffset val="100"/>
        <c:noMultiLvlLbl val="0"/>
      </c:catAx>
      <c:valAx>
        <c:axId val="87574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7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22.986730000000001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587840"/>
        <c:axId val="87597824"/>
      </c:barChart>
      <c:catAx>
        <c:axId val="8758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597824"/>
        <c:crosses val="autoZero"/>
        <c:auto val="1"/>
        <c:lblAlgn val="ctr"/>
        <c:lblOffset val="100"/>
        <c:noMultiLvlLbl val="0"/>
      </c:catAx>
      <c:valAx>
        <c:axId val="8759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58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4.1196169999999999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34432"/>
        <c:axId val="87235968"/>
      </c:barChart>
      <c:catAx>
        <c:axId val="8723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35968"/>
        <c:crosses val="autoZero"/>
        <c:auto val="1"/>
        <c:lblAlgn val="ctr"/>
        <c:lblOffset val="100"/>
        <c:noMultiLvlLbl val="0"/>
      </c:catAx>
      <c:valAx>
        <c:axId val="8723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3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779.50336000000004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294720"/>
        <c:axId val="87296256"/>
      </c:barChart>
      <c:catAx>
        <c:axId val="8729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296256"/>
        <c:crosses val="autoZero"/>
        <c:auto val="1"/>
        <c:lblAlgn val="ctr"/>
        <c:lblOffset val="100"/>
        <c:noMultiLvlLbl val="0"/>
      </c:catAx>
      <c:valAx>
        <c:axId val="8729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29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10.372869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7313408"/>
        <c:axId val="87343872"/>
      </c:barChart>
      <c:catAx>
        <c:axId val="8731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343872"/>
        <c:crosses val="autoZero"/>
        <c:auto val="1"/>
        <c:lblAlgn val="ctr"/>
        <c:lblOffset val="100"/>
        <c:noMultiLvlLbl val="0"/>
      </c:catAx>
      <c:valAx>
        <c:axId val="8734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731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최광녀, ID : H1900037)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13:50:07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3" t="s">
        <v>198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1" t="s">
        <v>57</v>
      </c>
      <c r="B4" s="71"/>
      <c r="C4" s="71"/>
      <c r="D4" s="47"/>
      <c r="E4" s="68" t="s">
        <v>199</v>
      </c>
      <c r="F4" s="69"/>
      <c r="G4" s="69"/>
      <c r="H4" s="70"/>
      <c r="I4" s="47"/>
      <c r="J4" s="68" t="s">
        <v>200</v>
      </c>
      <c r="K4" s="69"/>
      <c r="L4" s="70"/>
      <c r="M4" s="47"/>
      <c r="N4" s="71" t="s">
        <v>201</v>
      </c>
      <c r="O4" s="71"/>
      <c r="P4" s="71"/>
      <c r="Q4" s="71"/>
      <c r="R4" s="71"/>
      <c r="S4" s="71"/>
      <c r="T4" s="47"/>
      <c r="U4" s="71" t="s">
        <v>202</v>
      </c>
      <c r="V4" s="71"/>
      <c r="W4" s="71"/>
      <c r="X4" s="71"/>
      <c r="Y4" s="71"/>
      <c r="Z4" s="71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2696.4623999999999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90.037329999999997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42.042164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74.850999999999999</v>
      </c>
      <c r="G8" s="60">
        <f>'DRIs DATA 입력'!G8</f>
        <v>10.271000000000001</v>
      </c>
      <c r="H8" s="60">
        <f>'DRIs DATA 입력'!H8</f>
        <v>14.878</v>
      </c>
      <c r="I8" s="47"/>
      <c r="J8" s="60" t="s">
        <v>217</v>
      </c>
      <c r="K8" s="60">
        <f>'DRIs DATA 입력'!K8</f>
        <v>5.2759999999999998</v>
      </c>
      <c r="L8" s="60">
        <f>'DRIs DATA 입력'!L8</f>
        <v>17.137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2" t="s">
        <v>218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1" t="s">
        <v>219</v>
      </c>
      <c r="B14" s="71"/>
      <c r="C14" s="71"/>
      <c r="D14" s="71"/>
      <c r="E14" s="71"/>
      <c r="F14" s="71"/>
      <c r="G14" s="47"/>
      <c r="H14" s="71" t="s">
        <v>220</v>
      </c>
      <c r="I14" s="71"/>
      <c r="J14" s="71"/>
      <c r="K14" s="71"/>
      <c r="L14" s="71"/>
      <c r="M14" s="71"/>
      <c r="N14" s="47"/>
      <c r="O14" s="71" t="s">
        <v>221</v>
      </c>
      <c r="P14" s="71"/>
      <c r="Q14" s="71"/>
      <c r="R14" s="71"/>
      <c r="S14" s="71"/>
      <c r="T14" s="71"/>
      <c r="U14" s="47"/>
      <c r="V14" s="71" t="s">
        <v>222</v>
      </c>
      <c r="W14" s="71"/>
      <c r="X14" s="71"/>
      <c r="Y14" s="71"/>
      <c r="Z14" s="71"/>
      <c r="AA14" s="71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631.4402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38.569446999999997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7.6270170000000004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415.65339999999998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2" t="s">
        <v>224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225</v>
      </c>
      <c r="B24" s="71"/>
      <c r="C24" s="71"/>
      <c r="D24" s="71"/>
      <c r="E24" s="71"/>
      <c r="F24" s="71"/>
      <c r="G24" s="47"/>
      <c r="H24" s="71" t="s">
        <v>226</v>
      </c>
      <c r="I24" s="71"/>
      <c r="J24" s="71"/>
      <c r="K24" s="71"/>
      <c r="L24" s="71"/>
      <c r="M24" s="71"/>
      <c r="N24" s="47"/>
      <c r="O24" s="71" t="s">
        <v>227</v>
      </c>
      <c r="P24" s="71"/>
      <c r="Q24" s="71"/>
      <c r="R24" s="71"/>
      <c r="S24" s="71"/>
      <c r="T24" s="71"/>
      <c r="U24" s="47"/>
      <c r="V24" s="71" t="s">
        <v>228</v>
      </c>
      <c r="W24" s="71"/>
      <c r="X24" s="71"/>
      <c r="Y24" s="71"/>
      <c r="Z24" s="71"/>
      <c r="AA24" s="71"/>
      <c r="AB24" s="47"/>
      <c r="AC24" s="71" t="s">
        <v>229</v>
      </c>
      <c r="AD24" s="71"/>
      <c r="AE24" s="71"/>
      <c r="AF24" s="71"/>
      <c r="AG24" s="71"/>
      <c r="AH24" s="71"/>
      <c r="AI24" s="47"/>
      <c r="AJ24" s="71" t="s">
        <v>230</v>
      </c>
      <c r="AK24" s="71"/>
      <c r="AL24" s="71"/>
      <c r="AM24" s="71"/>
      <c r="AN24" s="71"/>
      <c r="AO24" s="71"/>
      <c r="AP24" s="47"/>
      <c r="AQ24" s="71" t="s">
        <v>231</v>
      </c>
      <c r="AR24" s="71"/>
      <c r="AS24" s="71"/>
      <c r="AT24" s="71"/>
      <c r="AU24" s="71"/>
      <c r="AV24" s="71"/>
      <c r="AW24" s="47"/>
      <c r="AX24" s="71" t="s">
        <v>232</v>
      </c>
      <c r="AY24" s="71"/>
      <c r="AZ24" s="71"/>
      <c r="BA24" s="71"/>
      <c r="BB24" s="71"/>
      <c r="BC24" s="71"/>
      <c r="BD24" s="47"/>
      <c r="BE24" s="71" t="s">
        <v>233</v>
      </c>
      <c r="BF24" s="71"/>
      <c r="BG24" s="71"/>
      <c r="BH24" s="71"/>
      <c r="BI24" s="71"/>
      <c r="BJ24" s="71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437.46255000000002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2.3656215999999999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1.9044907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22.986730000000001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4.1196169999999999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779.50336000000004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10.372869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4.3625555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14.762456999999999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2" t="s">
        <v>235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1" t="s">
        <v>236</v>
      </c>
      <c r="B34" s="71"/>
      <c r="C34" s="71"/>
      <c r="D34" s="71"/>
      <c r="E34" s="71"/>
      <c r="F34" s="71"/>
      <c r="G34" s="47"/>
      <c r="H34" s="71" t="s">
        <v>237</v>
      </c>
      <c r="I34" s="71"/>
      <c r="J34" s="71"/>
      <c r="K34" s="71"/>
      <c r="L34" s="71"/>
      <c r="M34" s="71"/>
      <c r="N34" s="47"/>
      <c r="O34" s="71" t="s">
        <v>238</v>
      </c>
      <c r="P34" s="71"/>
      <c r="Q34" s="71"/>
      <c r="R34" s="71"/>
      <c r="S34" s="71"/>
      <c r="T34" s="71"/>
      <c r="U34" s="47"/>
      <c r="V34" s="71" t="s">
        <v>239</v>
      </c>
      <c r="W34" s="71"/>
      <c r="X34" s="71"/>
      <c r="Y34" s="71"/>
      <c r="Z34" s="71"/>
      <c r="AA34" s="71"/>
      <c r="AB34" s="47"/>
      <c r="AC34" s="71" t="s">
        <v>240</v>
      </c>
      <c r="AD34" s="71"/>
      <c r="AE34" s="71"/>
      <c r="AF34" s="71"/>
      <c r="AG34" s="71"/>
      <c r="AH34" s="71"/>
      <c r="AI34" s="47"/>
      <c r="AJ34" s="71" t="s">
        <v>241</v>
      </c>
      <c r="AK34" s="71"/>
      <c r="AL34" s="71"/>
      <c r="AM34" s="71"/>
      <c r="AN34" s="71"/>
      <c r="AO34" s="71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739.67474000000004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1521.6487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6382.3969999999999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6362.4336000000003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179.77850000000001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196.91852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2" t="s">
        <v>242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47"/>
    </row>
    <row r="44" spans="1:68">
      <c r="A44" s="71" t="s">
        <v>243</v>
      </c>
      <c r="B44" s="71"/>
      <c r="C44" s="71"/>
      <c r="D44" s="71"/>
      <c r="E44" s="71"/>
      <c r="F44" s="71"/>
      <c r="G44" s="47"/>
      <c r="H44" s="71" t="s">
        <v>244</v>
      </c>
      <c r="I44" s="71"/>
      <c r="J44" s="71"/>
      <c r="K44" s="71"/>
      <c r="L44" s="71"/>
      <c r="M44" s="71"/>
      <c r="N44" s="47"/>
      <c r="O44" s="71" t="s">
        <v>245</v>
      </c>
      <c r="P44" s="71"/>
      <c r="Q44" s="71"/>
      <c r="R44" s="71"/>
      <c r="S44" s="71"/>
      <c r="T44" s="71"/>
      <c r="U44" s="47"/>
      <c r="V44" s="71" t="s">
        <v>246</v>
      </c>
      <c r="W44" s="71"/>
      <c r="X44" s="71"/>
      <c r="Y44" s="71"/>
      <c r="Z44" s="71"/>
      <c r="AA44" s="71"/>
      <c r="AB44" s="47"/>
      <c r="AC44" s="71" t="s">
        <v>247</v>
      </c>
      <c r="AD44" s="71"/>
      <c r="AE44" s="71"/>
      <c r="AF44" s="71"/>
      <c r="AG44" s="71"/>
      <c r="AH44" s="71"/>
      <c r="AI44" s="47"/>
      <c r="AJ44" s="71" t="s">
        <v>248</v>
      </c>
      <c r="AK44" s="71"/>
      <c r="AL44" s="71"/>
      <c r="AM44" s="71"/>
      <c r="AN44" s="71"/>
      <c r="AO44" s="71"/>
      <c r="AP44" s="47"/>
      <c r="AQ44" s="71" t="s">
        <v>249</v>
      </c>
      <c r="AR44" s="71"/>
      <c r="AS44" s="71"/>
      <c r="AT44" s="71"/>
      <c r="AU44" s="71"/>
      <c r="AV44" s="71"/>
      <c r="AW44" s="47"/>
      <c r="AX44" s="71" t="s">
        <v>250</v>
      </c>
      <c r="AY44" s="71"/>
      <c r="AZ44" s="71"/>
      <c r="BA44" s="71"/>
      <c r="BB44" s="71"/>
      <c r="BC44" s="71"/>
      <c r="BD44" s="47"/>
      <c r="BE44" s="71" t="s">
        <v>251</v>
      </c>
      <c r="BF44" s="71"/>
      <c r="BG44" s="71"/>
      <c r="BH44" s="71"/>
      <c r="BI44" s="71"/>
      <c r="BJ44" s="71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21.852664999999998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15.014737999999999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1098.0118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2.8148607999999999E-2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4.1667269999999998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93.955085999999994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87.834490000000002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E9" sqref="E9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335</v>
      </c>
      <c r="G1" s="63" t="s">
        <v>277</v>
      </c>
      <c r="H1" s="62" t="s">
        <v>336</v>
      </c>
    </row>
    <row r="3" spans="1:27">
      <c r="A3" s="73" t="s">
        <v>278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7">
      <c r="A4" s="71" t="s">
        <v>279</v>
      </c>
      <c r="B4" s="71"/>
      <c r="C4" s="71"/>
      <c r="E4" s="68" t="s">
        <v>280</v>
      </c>
      <c r="F4" s="69"/>
      <c r="G4" s="69"/>
      <c r="H4" s="70"/>
      <c r="J4" s="68" t="s">
        <v>281</v>
      </c>
      <c r="K4" s="69"/>
      <c r="L4" s="70"/>
      <c r="N4" s="71" t="s">
        <v>47</v>
      </c>
      <c r="O4" s="71"/>
      <c r="P4" s="71"/>
      <c r="Q4" s="71"/>
      <c r="R4" s="71"/>
      <c r="S4" s="71"/>
      <c r="U4" s="71" t="s">
        <v>282</v>
      </c>
      <c r="V4" s="71"/>
      <c r="W4" s="71"/>
      <c r="X4" s="71"/>
      <c r="Y4" s="71"/>
      <c r="Z4" s="71"/>
    </row>
    <row r="5" spans="1:27">
      <c r="A5" s="67"/>
      <c r="B5" s="67" t="s">
        <v>283</v>
      </c>
      <c r="C5" s="67" t="s">
        <v>284</v>
      </c>
      <c r="E5" s="67"/>
      <c r="F5" s="67" t="s">
        <v>51</v>
      </c>
      <c r="G5" s="67" t="s">
        <v>285</v>
      </c>
      <c r="H5" s="67" t="s">
        <v>47</v>
      </c>
      <c r="J5" s="67"/>
      <c r="K5" s="67" t="s">
        <v>286</v>
      </c>
      <c r="L5" s="67" t="s">
        <v>287</v>
      </c>
      <c r="N5" s="67"/>
      <c r="O5" s="67" t="s">
        <v>288</v>
      </c>
      <c r="P5" s="67" t="s">
        <v>289</v>
      </c>
      <c r="Q5" s="67" t="s">
        <v>290</v>
      </c>
      <c r="R5" s="67" t="s">
        <v>291</v>
      </c>
      <c r="S5" s="67" t="s">
        <v>284</v>
      </c>
      <c r="U5" s="67"/>
      <c r="V5" s="67" t="s">
        <v>288</v>
      </c>
      <c r="W5" s="67" t="s">
        <v>289</v>
      </c>
      <c r="X5" s="67" t="s">
        <v>290</v>
      </c>
      <c r="Y5" s="67" t="s">
        <v>291</v>
      </c>
      <c r="Z5" s="67" t="s">
        <v>284</v>
      </c>
    </row>
    <row r="6" spans="1:27">
      <c r="A6" s="67" t="s">
        <v>279</v>
      </c>
      <c r="B6" s="67">
        <v>1800</v>
      </c>
      <c r="C6" s="67">
        <v>2696.4623999999999</v>
      </c>
      <c r="E6" s="67" t="s">
        <v>292</v>
      </c>
      <c r="F6" s="67">
        <v>55</v>
      </c>
      <c r="G6" s="67">
        <v>15</v>
      </c>
      <c r="H6" s="67">
        <v>7</v>
      </c>
      <c r="J6" s="67" t="s">
        <v>292</v>
      </c>
      <c r="K6" s="67">
        <v>0.1</v>
      </c>
      <c r="L6" s="67">
        <v>4</v>
      </c>
      <c r="N6" s="67" t="s">
        <v>293</v>
      </c>
      <c r="O6" s="67">
        <v>40</v>
      </c>
      <c r="P6" s="67">
        <v>50</v>
      </c>
      <c r="Q6" s="67">
        <v>0</v>
      </c>
      <c r="R6" s="67">
        <v>0</v>
      </c>
      <c r="S6" s="67">
        <v>90.037329999999997</v>
      </c>
      <c r="U6" s="67" t="s">
        <v>294</v>
      </c>
      <c r="V6" s="67">
        <v>0</v>
      </c>
      <c r="W6" s="67">
        <v>0</v>
      </c>
      <c r="X6" s="67">
        <v>20</v>
      </c>
      <c r="Y6" s="67">
        <v>0</v>
      </c>
      <c r="Z6" s="67">
        <v>42.042164</v>
      </c>
    </row>
    <row r="7" spans="1:27">
      <c r="E7" s="67" t="s">
        <v>295</v>
      </c>
      <c r="F7" s="67">
        <v>65</v>
      </c>
      <c r="G7" s="67">
        <v>30</v>
      </c>
      <c r="H7" s="67">
        <v>20</v>
      </c>
      <c r="J7" s="67" t="s">
        <v>295</v>
      </c>
      <c r="K7" s="67">
        <v>1</v>
      </c>
      <c r="L7" s="67">
        <v>10</v>
      </c>
    </row>
    <row r="8" spans="1:27">
      <c r="E8" s="67" t="s">
        <v>296</v>
      </c>
      <c r="F8" s="67">
        <v>74.850999999999999</v>
      </c>
      <c r="G8" s="67">
        <v>10.271000000000001</v>
      </c>
      <c r="H8" s="67">
        <v>14.878</v>
      </c>
      <c r="J8" s="67" t="s">
        <v>296</v>
      </c>
      <c r="K8" s="67">
        <v>5.2759999999999998</v>
      </c>
      <c r="L8" s="67">
        <v>17.137</v>
      </c>
    </row>
    <row r="13" spans="1:27">
      <c r="A13" s="72" t="s">
        <v>297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</row>
    <row r="14" spans="1:27">
      <c r="A14" s="71" t="s">
        <v>298</v>
      </c>
      <c r="B14" s="71"/>
      <c r="C14" s="71"/>
      <c r="D14" s="71"/>
      <c r="E14" s="71"/>
      <c r="F14" s="71"/>
      <c r="H14" s="71" t="s">
        <v>299</v>
      </c>
      <c r="I14" s="71"/>
      <c r="J14" s="71"/>
      <c r="K14" s="71"/>
      <c r="L14" s="71"/>
      <c r="M14" s="71"/>
      <c r="O14" s="71" t="s">
        <v>300</v>
      </c>
      <c r="P14" s="71"/>
      <c r="Q14" s="71"/>
      <c r="R14" s="71"/>
      <c r="S14" s="71"/>
      <c r="T14" s="71"/>
      <c r="V14" s="71" t="s">
        <v>301</v>
      </c>
      <c r="W14" s="71"/>
      <c r="X14" s="71"/>
      <c r="Y14" s="71"/>
      <c r="Z14" s="71"/>
      <c r="AA14" s="71"/>
    </row>
    <row r="15" spans="1:27">
      <c r="A15" s="67"/>
      <c r="B15" s="67" t="s">
        <v>288</v>
      </c>
      <c r="C15" s="67" t="s">
        <v>289</v>
      </c>
      <c r="D15" s="67" t="s">
        <v>290</v>
      </c>
      <c r="E15" s="67" t="s">
        <v>291</v>
      </c>
      <c r="F15" s="67" t="s">
        <v>284</v>
      </c>
      <c r="H15" s="67"/>
      <c r="I15" s="67" t="s">
        <v>288</v>
      </c>
      <c r="J15" s="67" t="s">
        <v>289</v>
      </c>
      <c r="K15" s="67" t="s">
        <v>290</v>
      </c>
      <c r="L15" s="67" t="s">
        <v>291</v>
      </c>
      <c r="M15" s="67" t="s">
        <v>284</v>
      </c>
      <c r="O15" s="67"/>
      <c r="P15" s="67" t="s">
        <v>288</v>
      </c>
      <c r="Q15" s="67" t="s">
        <v>289</v>
      </c>
      <c r="R15" s="67" t="s">
        <v>290</v>
      </c>
      <c r="S15" s="67" t="s">
        <v>291</v>
      </c>
      <c r="T15" s="67" t="s">
        <v>284</v>
      </c>
      <c r="V15" s="67"/>
      <c r="W15" s="67" t="s">
        <v>288</v>
      </c>
      <c r="X15" s="67" t="s">
        <v>289</v>
      </c>
      <c r="Y15" s="67" t="s">
        <v>290</v>
      </c>
      <c r="Z15" s="67" t="s">
        <v>291</v>
      </c>
      <c r="AA15" s="67" t="s">
        <v>284</v>
      </c>
    </row>
    <row r="16" spans="1:27">
      <c r="A16" s="67" t="s">
        <v>302</v>
      </c>
      <c r="B16" s="67">
        <v>430</v>
      </c>
      <c r="C16" s="67">
        <v>600</v>
      </c>
      <c r="D16" s="67">
        <v>0</v>
      </c>
      <c r="E16" s="67">
        <v>3000</v>
      </c>
      <c r="F16" s="67">
        <v>631.4402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38.569446999999997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7.6270170000000004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415.65339999999998</v>
      </c>
    </row>
    <row r="23" spans="1:62">
      <c r="A23" s="72" t="s">
        <v>303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</row>
    <row r="24" spans="1:62">
      <c r="A24" s="71" t="s">
        <v>304</v>
      </c>
      <c r="B24" s="71"/>
      <c r="C24" s="71"/>
      <c r="D24" s="71"/>
      <c r="E24" s="71"/>
      <c r="F24" s="71"/>
      <c r="H24" s="71" t="s">
        <v>305</v>
      </c>
      <c r="I24" s="71"/>
      <c r="J24" s="71"/>
      <c r="K24" s="71"/>
      <c r="L24" s="71"/>
      <c r="M24" s="71"/>
      <c r="O24" s="71" t="s">
        <v>306</v>
      </c>
      <c r="P24" s="71"/>
      <c r="Q24" s="71"/>
      <c r="R24" s="71"/>
      <c r="S24" s="71"/>
      <c r="T24" s="71"/>
      <c r="V24" s="71" t="s">
        <v>307</v>
      </c>
      <c r="W24" s="71"/>
      <c r="X24" s="71"/>
      <c r="Y24" s="71"/>
      <c r="Z24" s="71"/>
      <c r="AA24" s="71"/>
      <c r="AC24" s="71" t="s">
        <v>308</v>
      </c>
      <c r="AD24" s="71"/>
      <c r="AE24" s="71"/>
      <c r="AF24" s="71"/>
      <c r="AG24" s="71"/>
      <c r="AH24" s="71"/>
      <c r="AJ24" s="71" t="s">
        <v>309</v>
      </c>
      <c r="AK24" s="71"/>
      <c r="AL24" s="71"/>
      <c r="AM24" s="71"/>
      <c r="AN24" s="71"/>
      <c r="AO24" s="71"/>
      <c r="AQ24" s="71" t="s">
        <v>310</v>
      </c>
      <c r="AR24" s="71"/>
      <c r="AS24" s="71"/>
      <c r="AT24" s="71"/>
      <c r="AU24" s="71"/>
      <c r="AV24" s="71"/>
      <c r="AX24" s="71" t="s">
        <v>311</v>
      </c>
      <c r="AY24" s="71"/>
      <c r="AZ24" s="71"/>
      <c r="BA24" s="71"/>
      <c r="BB24" s="71"/>
      <c r="BC24" s="71"/>
      <c r="BE24" s="71" t="s">
        <v>312</v>
      </c>
      <c r="BF24" s="71"/>
      <c r="BG24" s="71"/>
      <c r="BH24" s="71"/>
      <c r="BI24" s="71"/>
      <c r="BJ24" s="71"/>
    </row>
    <row r="25" spans="1:62">
      <c r="A25" s="67"/>
      <c r="B25" s="67" t="s">
        <v>288</v>
      </c>
      <c r="C25" s="67" t="s">
        <v>289</v>
      </c>
      <c r="D25" s="67" t="s">
        <v>290</v>
      </c>
      <c r="E25" s="67" t="s">
        <v>291</v>
      </c>
      <c r="F25" s="67" t="s">
        <v>284</v>
      </c>
      <c r="H25" s="67"/>
      <c r="I25" s="67" t="s">
        <v>288</v>
      </c>
      <c r="J25" s="67" t="s">
        <v>289</v>
      </c>
      <c r="K25" s="67" t="s">
        <v>290</v>
      </c>
      <c r="L25" s="67" t="s">
        <v>291</v>
      </c>
      <c r="M25" s="67" t="s">
        <v>284</v>
      </c>
      <c r="O25" s="67"/>
      <c r="P25" s="67" t="s">
        <v>288</v>
      </c>
      <c r="Q25" s="67" t="s">
        <v>289</v>
      </c>
      <c r="R25" s="67" t="s">
        <v>290</v>
      </c>
      <c r="S25" s="67" t="s">
        <v>291</v>
      </c>
      <c r="T25" s="67" t="s">
        <v>284</v>
      </c>
      <c r="V25" s="67"/>
      <c r="W25" s="67" t="s">
        <v>288</v>
      </c>
      <c r="X25" s="67" t="s">
        <v>289</v>
      </c>
      <c r="Y25" s="67" t="s">
        <v>290</v>
      </c>
      <c r="Z25" s="67" t="s">
        <v>291</v>
      </c>
      <c r="AA25" s="67" t="s">
        <v>284</v>
      </c>
      <c r="AC25" s="67"/>
      <c r="AD25" s="67" t="s">
        <v>288</v>
      </c>
      <c r="AE25" s="67" t="s">
        <v>289</v>
      </c>
      <c r="AF25" s="67" t="s">
        <v>290</v>
      </c>
      <c r="AG25" s="67" t="s">
        <v>291</v>
      </c>
      <c r="AH25" s="67" t="s">
        <v>284</v>
      </c>
      <c r="AJ25" s="67"/>
      <c r="AK25" s="67" t="s">
        <v>288</v>
      </c>
      <c r="AL25" s="67" t="s">
        <v>289</v>
      </c>
      <c r="AM25" s="67" t="s">
        <v>290</v>
      </c>
      <c r="AN25" s="67" t="s">
        <v>291</v>
      </c>
      <c r="AO25" s="67" t="s">
        <v>284</v>
      </c>
      <c r="AQ25" s="67"/>
      <c r="AR25" s="67" t="s">
        <v>288</v>
      </c>
      <c r="AS25" s="67" t="s">
        <v>289</v>
      </c>
      <c r="AT25" s="67" t="s">
        <v>290</v>
      </c>
      <c r="AU25" s="67" t="s">
        <v>291</v>
      </c>
      <c r="AV25" s="67" t="s">
        <v>284</v>
      </c>
      <c r="AX25" s="67"/>
      <c r="AY25" s="67" t="s">
        <v>288</v>
      </c>
      <c r="AZ25" s="67" t="s">
        <v>289</v>
      </c>
      <c r="BA25" s="67" t="s">
        <v>290</v>
      </c>
      <c r="BB25" s="67" t="s">
        <v>291</v>
      </c>
      <c r="BC25" s="67" t="s">
        <v>284</v>
      </c>
      <c r="BE25" s="67"/>
      <c r="BF25" s="67" t="s">
        <v>288</v>
      </c>
      <c r="BG25" s="67" t="s">
        <v>289</v>
      </c>
      <c r="BH25" s="67" t="s">
        <v>290</v>
      </c>
      <c r="BI25" s="67" t="s">
        <v>291</v>
      </c>
      <c r="BJ25" s="67" t="s">
        <v>284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437.46255000000002</v>
      </c>
      <c r="H26" s="67" t="s">
        <v>9</v>
      </c>
      <c r="I26" s="67">
        <v>0.9</v>
      </c>
      <c r="J26" s="67">
        <v>1.1000000000000001</v>
      </c>
      <c r="K26" s="67">
        <v>0</v>
      </c>
      <c r="L26" s="67">
        <v>0</v>
      </c>
      <c r="M26" s="67">
        <v>2.3656215999999999</v>
      </c>
      <c r="O26" s="67" t="s">
        <v>10</v>
      </c>
      <c r="P26" s="67">
        <v>1</v>
      </c>
      <c r="Q26" s="67">
        <v>1.2</v>
      </c>
      <c r="R26" s="67">
        <v>0</v>
      </c>
      <c r="S26" s="67">
        <v>0</v>
      </c>
      <c r="T26" s="67">
        <v>1.9044907</v>
      </c>
      <c r="V26" s="67" t="s">
        <v>11</v>
      </c>
      <c r="W26" s="67">
        <v>11</v>
      </c>
      <c r="X26" s="67">
        <v>14</v>
      </c>
      <c r="Y26" s="67">
        <v>0</v>
      </c>
      <c r="Z26" s="67">
        <v>35</v>
      </c>
      <c r="AA26" s="67">
        <v>22.986730000000001</v>
      </c>
      <c r="AC26" s="67" t="s">
        <v>12</v>
      </c>
      <c r="AD26" s="67">
        <v>1.2</v>
      </c>
      <c r="AE26" s="67">
        <v>1.4</v>
      </c>
      <c r="AF26" s="67">
        <v>0</v>
      </c>
      <c r="AG26" s="67">
        <v>100</v>
      </c>
      <c r="AH26" s="67">
        <v>4.1196169999999999</v>
      </c>
      <c r="AJ26" s="67" t="s">
        <v>313</v>
      </c>
      <c r="AK26" s="67">
        <v>320</v>
      </c>
      <c r="AL26" s="67">
        <v>400</v>
      </c>
      <c r="AM26" s="67">
        <v>0</v>
      </c>
      <c r="AN26" s="67">
        <v>1000</v>
      </c>
      <c r="AO26" s="67">
        <v>779.50336000000004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10.372869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4.3625555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14.762456999999999</v>
      </c>
    </row>
    <row r="33" spans="1:68">
      <c r="A33" s="72" t="s">
        <v>314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1" t="s">
        <v>178</v>
      </c>
      <c r="B34" s="71"/>
      <c r="C34" s="71"/>
      <c r="D34" s="71"/>
      <c r="E34" s="71"/>
      <c r="F34" s="71"/>
      <c r="H34" s="71" t="s">
        <v>315</v>
      </c>
      <c r="I34" s="71"/>
      <c r="J34" s="71"/>
      <c r="K34" s="71"/>
      <c r="L34" s="71"/>
      <c r="M34" s="71"/>
      <c r="O34" s="71" t="s">
        <v>179</v>
      </c>
      <c r="P34" s="71"/>
      <c r="Q34" s="71"/>
      <c r="R34" s="71"/>
      <c r="S34" s="71"/>
      <c r="T34" s="71"/>
      <c r="V34" s="71" t="s">
        <v>316</v>
      </c>
      <c r="W34" s="71"/>
      <c r="X34" s="71"/>
      <c r="Y34" s="71"/>
      <c r="Z34" s="71"/>
      <c r="AA34" s="71"/>
      <c r="AC34" s="71" t="s">
        <v>317</v>
      </c>
      <c r="AD34" s="71"/>
      <c r="AE34" s="71"/>
      <c r="AF34" s="71"/>
      <c r="AG34" s="71"/>
      <c r="AH34" s="71"/>
      <c r="AJ34" s="71" t="s">
        <v>318</v>
      </c>
      <c r="AK34" s="71"/>
      <c r="AL34" s="71"/>
      <c r="AM34" s="71"/>
      <c r="AN34" s="71"/>
      <c r="AO34" s="71"/>
    </row>
    <row r="35" spans="1:68">
      <c r="A35" s="67"/>
      <c r="B35" s="67" t="s">
        <v>288</v>
      </c>
      <c r="C35" s="67" t="s">
        <v>289</v>
      </c>
      <c r="D35" s="67" t="s">
        <v>290</v>
      </c>
      <c r="E35" s="67" t="s">
        <v>291</v>
      </c>
      <c r="F35" s="67" t="s">
        <v>284</v>
      </c>
      <c r="H35" s="67"/>
      <c r="I35" s="67" t="s">
        <v>288</v>
      </c>
      <c r="J35" s="67" t="s">
        <v>289</v>
      </c>
      <c r="K35" s="67" t="s">
        <v>290</v>
      </c>
      <c r="L35" s="67" t="s">
        <v>291</v>
      </c>
      <c r="M35" s="67" t="s">
        <v>284</v>
      </c>
      <c r="O35" s="67"/>
      <c r="P35" s="67" t="s">
        <v>288</v>
      </c>
      <c r="Q35" s="67" t="s">
        <v>289</v>
      </c>
      <c r="R35" s="67" t="s">
        <v>290</v>
      </c>
      <c r="S35" s="67" t="s">
        <v>291</v>
      </c>
      <c r="T35" s="67" t="s">
        <v>284</v>
      </c>
      <c r="V35" s="67"/>
      <c r="W35" s="67" t="s">
        <v>288</v>
      </c>
      <c r="X35" s="67" t="s">
        <v>289</v>
      </c>
      <c r="Y35" s="67" t="s">
        <v>290</v>
      </c>
      <c r="Z35" s="67" t="s">
        <v>291</v>
      </c>
      <c r="AA35" s="67" t="s">
        <v>284</v>
      </c>
      <c r="AC35" s="67"/>
      <c r="AD35" s="67" t="s">
        <v>288</v>
      </c>
      <c r="AE35" s="67" t="s">
        <v>289</v>
      </c>
      <c r="AF35" s="67" t="s">
        <v>290</v>
      </c>
      <c r="AG35" s="67" t="s">
        <v>291</v>
      </c>
      <c r="AH35" s="67" t="s">
        <v>284</v>
      </c>
      <c r="AJ35" s="67"/>
      <c r="AK35" s="67" t="s">
        <v>288</v>
      </c>
      <c r="AL35" s="67" t="s">
        <v>289</v>
      </c>
      <c r="AM35" s="67" t="s">
        <v>290</v>
      </c>
      <c r="AN35" s="67" t="s">
        <v>291</v>
      </c>
      <c r="AO35" s="67" t="s">
        <v>284</v>
      </c>
    </row>
    <row r="36" spans="1:68">
      <c r="A36" s="67" t="s">
        <v>17</v>
      </c>
      <c r="B36" s="67">
        <v>580</v>
      </c>
      <c r="C36" s="67">
        <v>800</v>
      </c>
      <c r="D36" s="67">
        <v>0</v>
      </c>
      <c r="E36" s="67">
        <v>2000</v>
      </c>
      <c r="F36" s="67">
        <v>739.67474000000004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1521.6487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6382.3969999999999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6362.4336000000003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179.77850000000001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196.91852</v>
      </c>
    </row>
    <row r="43" spans="1:68">
      <c r="A43" s="72" t="s">
        <v>319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</row>
    <row r="44" spans="1:68">
      <c r="A44" s="71" t="s">
        <v>320</v>
      </c>
      <c r="B44" s="71"/>
      <c r="C44" s="71"/>
      <c r="D44" s="71"/>
      <c r="E44" s="71"/>
      <c r="F44" s="71"/>
      <c r="H44" s="71" t="s">
        <v>321</v>
      </c>
      <c r="I44" s="71"/>
      <c r="J44" s="71"/>
      <c r="K44" s="71"/>
      <c r="L44" s="71"/>
      <c r="M44" s="71"/>
      <c r="O44" s="71" t="s">
        <v>322</v>
      </c>
      <c r="P44" s="71"/>
      <c r="Q44" s="71"/>
      <c r="R44" s="71"/>
      <c r="S44" s="71"/>
      <c r="T44" s="71"/>
      <c r="V44" s="71" t="s">
        <v>323</v>
      </c>
      <c r="W44" s="71"/>
      <c r="X44" s="71"/>
      <c r="Y44" s="71"/>
      <c r="Z44" s="71"/>
      <c r="AA44" s="71"/>
      <c r="AC44" s="71" t="s">
        <v>324</v>
      </c>
      <c r="AD44" s="71"/>
      <c r="AE44" s="71"/>
      <c r="AF44" s="71"/>
      <c r="AG44" s="71"/>
      <c r="AH44" s="71"/>
      <c r="AJ44" s="71" t="s">
        <v>325</v>
      </c>
      <c r="AK44" s="71"/>
      <c r="AL44" s="71"/>
      <c r="AM44" s="71"/>
      <c r="AN44" s="71"/>
      <c r="AO44" s="71"/>
      <c r="AQ44" s="71" t="s">
        <v>326</v>
      </c>
      <c r="AR44" s="71"/>
      <c r="AS44" s="71"/>
      <c r="AT44" s="71"/>
      <c r="AU44" s="71"/>
      <c r="AV44" s="71"/>
      <c r="AX44" s="71" t="s">
        <v>327</v>
      </c>
      <c r="AY44" s="71"/>
      <c r="AZ44" s="71"/>
      <c r="BA44" s="71"/>
      <c r="BB44" s="71"/>
      <c r="BC44" s="71"/>
      <c r="BE44" s="71" t="s">
        <v>328</v>
      </c>
      <c r="BF44" s="71"/>
      <c r="BG44" s="71"/>
      <c r="BH44" s="71"/>
      <c r="BI44" s="71"/>
      <c r="BJ44" s="71"/>
    </row>
    <row r="45" spans="1:68">
      <c r="A45" s="67"/>
      <c r="B45" s="67" t="s">
        <v>288</v>
      </c>
      <c r="C45" s="67" t="s">
        <v>289</v>
      </c>
      <c r="D45" s="67" t="s">
        <v>290</v>
      </c>
      <c r="E45" s="67" t="s">
        <v>291</v>
      </c>
      <c r="F45" s="67" t="s">
        <v>284</v>
      </c>
      <c r="H45" s="67"/>
      <c r="I45" s="67" t="s">
        <v>288</v>
      </c>
      <c r="J45" s="67" t="s">
        <v>289</v>
      </c>
      <c r="K45" s="67" t="s">
        <v>290</v>
      </c>
      <c r="L45" s="67" t="s">
        <v>291</v>
      </c>
      <c r="M45" s="67" t="s">
        <v>284</v>
      </c>
      <c r="O45" s="67"/>
      <c r="P45" s="67" t="s">
        <v>288</v>
      </c>
      <c r="Q45" s="67" t="s">
        <v>289</v>
      </c>
      <c r="R45" s="67" t="s">
        <v>290</v>
      </c>
      <c r="S45" s="67" t="s">
        <v>291</v>
      </c>
      <c r="T45" s="67" t="s">
        <v>284</v>
      </c>
      <c r="V45" s="67"/>
      <c r="W45" s="67" t="s">
        <v>288</v>
      </c>
      <c r="X45" s="67" t="s">
        <v>289</v>
      </c>
      <c r="Y45" s="67" t="s">
        <v>290</v>
      </c>
      <c r="Z45" s="67" t="s">
        <v>291</v>
      </c>
      <c r="AA45" s="67" t="s">
        <v>284</v>
      </c>
      <c r="AC45" s="67"/>
      <c r="AD45" s="67" t="s">
        <v>288</v>
      </c>
      <c r="AE45" s="67" t="s">
        <v>289</v>
      </c>
      <c r="AF45" s="67" t="s">
        <v>290</v>
      </c>
      <c r="AG45" s="67" t="s">
        <v>291</v>
      </c>
      <c r="AH45" s="67" t="s">
        <v>284</v>
      </c>
      <c r="AJ45" s="67"/>
      <c r="AK45" s="67" t="s">
        <v>288</v>
      </c>
      <c r="AL45" s="67" t="s">
        <v>289</v>
      </c>
      <c r="AM45" s="67" t="s">
        <v>290</v>
      </c>
      <c r="AN45" s="67" t="s">
        <v>291</v>
      </c>
      <c r="AO45" s="67" t="s">
        <v>284</v>
      </c>
      <c r="AQ45" s="67"/>
      <c r="AR45" s="67" t="s">
        <v>288</v>
      </c>
      <c r="AS45" s="67" t="s">
        <v>289</v>
      </c>
      <c r="AT45" s="67" t="s">
        <v>290</v>
      </c>
      <c r="AU45" s="67" t="s">
        <v>291</v>
      </c>
      <c r="AV45" s="67" t="s">
        <v>284</v>
      </c>
      <c r="AX45" s="67"/>
      <c r="AY45" s="67" t="s">
        <v>288</v>
      </c>
      <c r="AZ45" s="67" t="s">
        <v>289</v>
      </c>
      <c r="BA45" s="67" t="s">
        <v>290</v>
      </c>
      <c r="BB45" s="67" t="s">
        <v>291</v>
      </c>
      <c r="BC45" s="67" t="s">
        <v>284</v>
      </c>
      <c r="BE45" s="67"/>
      <c r="BF45" s="67" t="s">
        <v>288</v>
      </c>
      <c r="BG45" s="67" t="s">
        <v>289</v>
      </c>
      <c r="BH45" s="67" t="s">
        <v>290</v>
      </c>
      <c r="BI45" s="67" t="s">
        <v>291</v>
      </c>
      <c r="BJ45" s="67" t="s">
        <v>284</v>
      </c>
    </row>
    <row r="46" spans="1:68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21.852664999999998</v>
      </c>
      <c r="H46" s="67" t="s">
        <v>24</v>
      </c>
      <c r="I46" s="67">
        <v>6</v>
      </c>
      <c r="J46" s="67">
        <v>7</v>
      </c>
      <c r="K46" s="67">
        <v>0</v>
      </c>
      <c r="L46" s="67">
        <v>35</v>
      </c>
      <c r="M46" s="67">
        <v>15.014737999999999</v>
      </c>
      <c r="O46" s="67" t="s">
        <v>329</v>
      </c>
      <c r="P46" s="67">
        <v>600</v>
      </c>
      <c r="Q46" s="67">
        <v>800</v>
      </c>
      <c r="R46" s="67">
        <v>0</v>
      </c>
      <c r="S46" s="67">
        <v>10000</v>
      </c>
      <c r="T46" s="67">
        <v>1098.0118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2.8148607999999999E-2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4.1667269999999998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93.955085999999994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87.834490000000002</v>
      </c>
      <c r="AX46" s="67" t="s">
        <v>330</v>
      </c>
      <c r="AY46" s="67"/>
      <c r="AZ46" s="67"/>
      <c r="BA46" s="67"/>
      <c r="BB46" s="67"/>
      <c r="BC46" s="67"/>
      <c r="BE46" s="67" t="s">
        <v>331</v>
      </c>
      <c r="BF46" s="67"/>
      <c r="BG46" s="67"/>
      <c r="BH46" s="67"/>
      <c r="BI46" s="67"/>
      <c r="BJ46" s="67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8" sqref="F8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332</v>
      </c>
      <c r="B2" s="66" t="s">
        <v>333</v>
      </c>
      <c r="C2" s="66" t="s">
        <v>334</v>
      </c>
      <c r="D2" s="66">
        <v>60</v>
      </c>
      <c r="E2" s="66">
        <v>2696.4623999999999</v>
      </c>
      <c r="F2" s="66">
        <v>452.98079999999999</v>
      </c>
      <c r="G2" s="66">
        <v>62.158923999999999</v>
      </c>
      <c r="H2" s="66">
        <v>34.226646000000002</v>
      </c>
      <c r="I2" s="66">
        <v>27.932276000000002</v>
      </c>
      <c r="J2" s="66">
        <v>90.037329999999997</v>
      </c>
      <c r="K2" s="66">
        <v>43.979329999999997</v>
      </c>
      <c r="L2" s="66">
        <v>46.058002000000002</v>
      </c>
      <c r="M2" s="66">
        <v>42.042164</v>
      </c>
      <c r="N2" s="66">
        <v>6.1311115999999997</v>
      </c>
      <c r="O2" s="66">
        <v>25.566727</v>
      </c>
      <c r="P2" s="66">
        <v>1950.7886000000001</v>
      </c>
      <c r="Q2" s="66">
        <v>33.921627000000001</v>
      </c>
      <c r="R2" s="66">
        <v>631.4402</v>
      </c>
      <c r="S2" s="66">
        <v>129.32570000000001</v>
      </c>
      <c r="T2" s="66">
        <v>6025.3755000000001</v>
      </c>
      <c r="U2" s="66">
        <v>7.6270170000000004</v>
      </c>
      <c r="V2" s="66">
        <v>38.569446999999997</v>
      </c>
      <c r="W2" s="66">
        <v>415.65339999999998</v>
      </c>
      <c r="X2" s="66">
        <v>437.46255000000002</v>
      </c>
      <c r="Y2" s="66">
        <v>2.3656215999999999</v>
      </c>
      <c r="Z2" s="66">
        <v>1.9044907</v>
      </c>
      <c r="AA2" s="66">
        <v>22.986730000000001</v>
      </c>
      <c r="AB2" s="66">
        <v>4.1196169999999999</v>
      </c>
      <c r="AC2" s="66">
        <v>779.50336000000004</v>
      </c>
      <c r="AD2" s="66">
        <v>10.372869</v>
      </c>
      <c r="AE2" s="66">
        <v>4.3625555</v>
      </c>
      <c r="AF2" s="66">
        <v>14.762456999999999</v>
      </c>
      <c r="AG2" s="66">
        <v>739.67474000000004</v>
      </c>
      <c r="AH2" s="66">
        <v>441.82724000000002</v>
      </c>
      <c r="AI2" s="66">
        <v>297.84750000000003</v>
      </c>
      <c r="AJ2" s="66">
        <v>1521.6487</v>
      </c>
      <c r="AK2" s="66">
        <v>6382.3969999999999</v>
      </c>
      <c r="AL2" s="66">
        <v>179.77850000000001</v>
      </c>
      <c r="AM2" s="66">
        <v>6362.4336000000003</v>
      </c>
      <c r="AN2" s="66">
        <v>196.91852</v>
      </c>
      <c r="AO2" s="66">
        <v>21.852664999999998</v>
      </c>
      <c r="AP2" s="66">
        <v>15.659095000000001</v>
      </c>
      <c r="AQ2" s="66">
        <v>6.1935706000000001</v>
      </c>
      <c r="AR2" s="66">
        <v>15.014737999999999</v>
      </c>
      <c r="AS2" s="66">
        <v>1098.0118</v>
      </c>
      <c r="AT2" s="66">
        <v>2.8148607999999999E-2</v>
      </c>
      <c r="AU2" s="66">
        <v>4.1667269999999998</v>
      </c>
      <c r="AV2" s="66">
        <v>93.955085999999994</v>
      </c>
      <c r="AW2" s="66">
        <v>87.834490000000002</v>
      </c>
      <c r="AX2" s="66">
        <v>0.29118398000000001</v>
      </c>
      <c r="AY2" s="66">
        <v>2.0279137999999999</v>
      </c>
      <c r="AZ2" s="66">
        <v>327.25880000000001</v>
      </c>
      <c r="BA2" s="66">
        <v>59.547339999999998</v>
      </c>
      <c r="BB2" s="66">
        <v>17.06269</v>
      </c>
      <c r="BC2" s="66">
        <v>20.894455000000001</v>
      </c>
      <c r="BD2" s="66">
        <v>21.503632</v>
      </c>
      <c r="BE2" s="66">
        <v>1.0992099</v>
      </c>
      <c r="BF2" s="66">
        <v>5.3012905000000003</v>
      </c>
      <c r="BG2" s="66">
        <v>1.1101958E-2</v>
      </c>
      <c r="BH2" s="66">
        <v>2.399577E-2</v>
      </c>
      <c r="BI2" s="66">
        <v>2.1413647000000001E-2</v>
      </c>
      <c r="BJ2" s="66">
        <v>0.10603397000000001</v>
      </c>
      <c r="BK2" s="66">
        <v>8.5399680000000004E-4</v>
      </c>
      <c r="BL2" s="66">
        <v>0.49108845000000001</v>
      </c>
      <c r="BM2" s="66">
        <v>4.0151000000000003</v>
      </c>
      <c r="BN2" s="66">
        <v>0.69903190000000004</v>
      </c>
      <c r="BO2" s="66">
        <v>60.978279999999998</v>
      </c>
      <c r="BP2" s="66">
        <v>9.5834630000000001</v>
      </c>
      <c r="BQ2" s="66">
        <v>18.831403999999999</v>
      </c>
      <c r="BR2" s="66">
        <v>74.794079999999994</v>
      </c>
      <c r="BS2" s="66">
        <v>50.226300000000002</v>
      </c>
      <c r="BT2" s="66">
        <v>10.970345500000001</v>
      </c>
      <c r="BU2" s="66">
        <v>8.2451650000000001E-2</v>
      </c>
      <c r="BV2" s="66">
        <v>0.116481446</v>
      </c>
      <c r="BW2" s="66">
        <v>0.78619890000000003</v>
      </c>
      <c r="BX2" s="66">
        <v>1.6252413000000001</v>
      </c>
      <c r="BY2" s="66">
        <v>0.16357653999999999</v>
      </c>
      <c r="BZ2" s="66">
        <v>2.0551467000000001E-3</v>
      </c>
      <c r="CA2" s="66">
        <v>0.78987825</v>
      </c>
      <c r="CB2" s="66">
        <v>7.8247090000000005E-2</v>
      </c>
      <c r="CC2" s="66">
        <v>0.16204873</v>
      </c>
      <c r="CD2" s="66">
        <v>2.1111243000000002</v>
      </c>
      <c r="CE2" s="66">
        <v>0.15688015999999999</v>
      </c>
      <c r="CF2" s="66">
        <v>0.52638910000000005</v>
      </c>
      <c r="CG2" s="66">
        <v>0</v>
      </c>
      <c r="CH2" s="66">
        <v>3.2705087000000001E-2</v>
      </c>
      <c r="CI2" s="66">
        <v>2.5329929999999999E-3</v>
      </c>
      <c r="CJ2" s="66">
        <v>4.6109169999999997</v>
      </c>
      <c r="CK2" s="66">
        <v>4.0164102E-2</v>
      </c>
      <c r="CL2" s="66">
        <v>0.8498732</v>
      </c>
      <c r="CM2" s="66">
        <v>3.6876232999999998</v>
      </c>
      <c r="CN2" s="66">
        <v>2829.9070000000002</v>
      </c>
      <c r="CO2" s="66">
        <v>4837.0140000000001</v>
      </c>
      <c r="CP2" s="66">
        <v>3529.0934999999999</v>
      </c>
      <c r="CQ2" s="66">
        <v>1220.8970999999999</v>
      </c>
      <c r="CR2" s="66">
        <v>629.05926999999997</v>
      </c>
      <c r="CS2" s="66">
        <v>389.89569999999998</v>
      </c>
      <c r="CT2" s="66">
        <v>2811.395</v>
      </c>
      <c r="CU2" s="66">
        <v>1867.4691</v>
      </c>
      <c r="CV2" s="66">
        <v>1140.3376000000001</v>
      </c>
      <c r="CW2" s="66">
        <v>2194.5210000000002</v>
      </c>
      <c r="CX2" s="66">
        <v>589.71839999999997</v>
      </c>
      <c r="CY2" s="66">
        <v>3354.17</v>
      </c>
      <c r="CZ2" s="66">
        <v>1830.1719000000001</v>
      </c>
      <c r="DA2" s="66">
        <v>4272.0820000000003</v>
      </c>
      <c r="DB2" s="66">
        <v>3758.4897000000001</v>
      </c>
      <c r="DC2" s="66">
        <v>6348.7782999999999</v>
      </c>
      <c r="DD2" s="66">
        <v>10799.454</v>
      </c>
      <c r="DE2" s="66">
        <v>2389.7874000000002</v>
      </c>
      <c r="DF2" s="66">
        <v>4166.5874000000003</v>
      </c>
      <c r="DG2" s="66">
        <v>2482.0037000000002</v>
      </c>
      <c r="DH2" s="66">
        <v>159.13513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59.547339999999998</v>
      </c>
      <c r="B6">
        <f>BB2</f>
        <v>17.06269</v>
      </c>
      <c r="C6">
        <f>BC2</f>
        <v>20.894455000000001</v>
      </c>
      <c r="D6">
        <f>BD2</f>
        <v>21.503632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21702</v>
      </c>
      <c r="C2" s="57">
        <f ca="1">YEAR(TODAY())-YEAR(B2)+IF(TODAY()&gt;=DATE(YEAR(TODAY()),MONTH(B2),DAY(B2)),0,-1)</f>
        <v>60</v>
      </c>
      <c r="E2" s="53">
        <v>162</v>
      </c>
      <c r="F2" s="54" t="s">
        <v>40</v>
      </c>
      <c r="G2" s="53">
        <v>54</v>
      </c>
      <c r="H2" s="52" t="s">
        <v>42</v>
      </c>
      <c r="I2" s="74">
        <f>ROUND(G3/E3^2,1)</f>
        <v>20.6</v>
      </c>
    </row>
    <row r="3" spans="1:9">
      <c r="E3" s="52">
        <f>E2/100</f>
        <v>1.62</v>
      </c>
      <c r="F3" s="52" t="s">
        <v>41</v>
      </c>
      <c r="G3" s="52">
        <f>G2</f>
        <v>54</v>
      </c>
      <c r="H3" s="52" t="s">
        <v>42</v>
      </c>
      <c r="I3" s="74"/>
    </row>
    <row r="4" spans="1:9">
      <c r="A4" t="s">
        <v>274</v>
      </c>
    </row>
    <row r="5" spans="1:9">
      <c r="B5" s="61">
        <v>43691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최광녀, ID : H1900037)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13:50:07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G9" sqref="G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5" t="s">
        <v>197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</row>
    <row r="3" spans="1:19" ht="18" customHeight="1">
      <c r="A3" s="6"/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</row>
    <row r="4" spans="1:19" ht="18" customHeight="1" thickBot="1">
      <c r="A4" s="6"/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</row>
    <row r="5" spans="1:19" ht="18" customHeight="1">
      <c r="A5" s="6"/>
      <c r="B5" s="157" t="s">
        <v>30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</row>
    <row r="6" spans="1:19" ht="18" customHeight="1"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 ht="18" customHeight="1"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7" t="s">
        <v>31</v>
      </c>
      <c r="D10" s="147"/>
      <c r="E10" s="148"/>
      <c r="F10" s="146">
        <f>'개인정보 및 신체계측 입력'!B5</f>
        <v>43691</v>
      </c>
      <c r="G10" s="111"/>
      <c r="H10" s="111"/>
      <c r="I10" s="111"/>
      <c r="K10" s="107" t="s">
        <v>34</v>
      </c>
      <c r="L10" s="108"/>
      <c r="M10" s="107" t="s">
        <v>35</v>
      </c>
      <c r="N10" s="108"/>
      <c r="O10" s="107" t="s">
        <v>36</v>
      </c>
      <c r="P10" s="107"/>
      <c r="Q10" s="107"/>
      <c r="R10" s="107"/>
      <c r="S10" s="107"/>
    </row>
    <row r="11" spans="1:19" ht="18" customHeight="1" thickBot="1">
      <c r="C11" s="151"/>
      <c r="D11" s="151"/>
      <c r="E11" s="152"/>
      <c r="F11" s="112"/>
      <c r="G11" s="112"/>
      <c r="H11" s="112"/>
      <c r="I11" s="11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147" t="s">
        <v>33</v>
      </c>
      <c r="D12" s="147"/>
      <c r="E12" s="148"/>
      <c r="F12" s="153">
        <f ca="1">'개인정보 및 신체계측 입력'!C2</f>
        <v>60</v>
      </c>
      <c r="G12" s="153"/>
      <c r="H12" s="153"/>
      <c r="I12" s="153"/>
      <c r="K12" s="124">
        <f>'개인정보 및 신체계측 입력'!E2</f>
        <v>162</v>
      </c>
      <c r="L12" s="125"/>
      <c r="M12" s="118">
        <f>'개인정보 및 신체계측 입력'!G2</f>
        <v>54</v>
      </c>
      <c r="N12" s="119"/>
      <c r="O12" s="114" t="s">
        <v>272</v>
      </c>
      <c r="P12" s="108"/>
      <c r="Q12" s="111">
        <f>'개인정보 및 신체계측 입력'!I2</f>
        <v>20.6</v>
      </c>
      <c r="R12" s="111"/>
      <c r="S12" s="111"/>
    </row>
    <row r="13" spans="1:19" ht="18" customHeight="1" thickBot="1">
      <c r="C13" s="149"/>
      <c r="D13" s="149"/>
      <c r="E13" s="150"/>
      <c r="F13" s="154"/>
      <c r="G13" s="154"/>
      <c r="H13" s="154"/>
      <c r="I13" s="154"/>
      <c r="K13" s="126"/>
      <c r="L13" s="127"/>
      <c r="M13" s="120"/>
      <c r="N13" s="121"/>
      <c r="O13" s="115"/>
      <c r="P13" s="116"/>
      <c r="Q13" s="112"/>
      <c r="R13" s="112"/>
      <c r="S13" s="112"/>
    </row>
    <row r="14" spans="1:19" ht="18" customHeight="1">
      <c r="C14" s="151" t="s">
        <v>32</v>
      </c>
      <c r="D14" s="151"/>
      <c r="E14" s="152"/>
      <c r="F14" s="112" t="str">
        <f>MID('DRIs DATA'!B1,28,3)</f>
        <v>최광녀</v>
      </c>
      <c r="G14" s="112"/>
      <c r="H14" s="112"/>
      <c r="I14" s="112"/>
      <c r="K14" s="126"/>
      <c r="L14" s="127"/>
      <c r="M14" s="120"/>
      <c r="N14" s="121"/>
      <c r="O14" s="115"/>
      <c r="P14" s="116"/>
      <c r="Q14" s="112"/>
      <c r="R14" s="112"/>
      <c r="S14" s="112"/>
    </row>
    <row r="15" spans="1:19" ht="18" customHeight="1" thickBot="1">
      <c r="C15" s="149"/>
      <c r="D15" s="149"/>
      <c r="E15" s="150"/>
      <c r="F15" s="113"/>
      <c r="G15" s="113"/>
      <c r="H15" s="113"/>
      <c r="I15" s="113"/>
      <c r="K15" s="128"/>
      <c r="L15" s="129"/>
      <c r="M15" s="122"/>
      <c r="N15" s="123"/>
      <c r="O15" s="117"/>
      <c r="P15" s="110"/>
      <c r="Q15" s="113"/>
      <c r="R15" s="113"/>
      <c r="S15" s="113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90" t="s">
        <v>43</v>
      </c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2"/>
    </row>
    <row r="20" spans="2:20" ht="18" customHeight="1" thickBot="1"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3" t="s">
        <v>44</v>
      </c>
      <c r="E36" s="143"/>
      <c r="F36" s="143"/>
      <c r="G36" s="143"/>
      <c r="H36" s="143"/>
      <c r="I36" s="35">
        <f>'DRIs DATA'!F8</f>
        <v>74.850999999999999</v>
      </c>
      <c r="J36" s="144" t="s">
        <v>45</v>
      </c>
      <c r="K36" s="144"/>
      <c r="L36" s="144"/>
      <c r="M36" s="144"/>
      <c r="N36" s="36"/>
      <c r="O36" s="142" t="s">
        <v>46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183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3" t="s">
        <v>44</v>
      </c>
      <c r="E41" s="143"/>
      <c r="F41" s="143"/>
      <c r="G41" s="143"/>
      <c r="H41" s="143"/>
      <c r="I41" s="35">
        <f>'DRIs DATA'!G8</f>
        <v>10.271000000000001</v>
      </c>
      <c r="J41" s="144" t="s">
        <v>45</v>
      </c>
      <c r="K41" s="144"/>
      <c r="L41" s="144"/>
      <c r="M41" s="144"/>
      <c r="N41" s="36"/>
      <c r="O41" s="141" t="s">
        <v>50</v>
      </c>
      <c r="P41" s="141"/>
      <c r="Q41" s="141"/>
      <c r="R41" s="141"/>
      <c r="S41" s="141"/>
      <c r="T41" s="6"/>
    </row>
    <row r="42" spans="2:20" ht="18" customHeight="1">
      <c r="B42" s="6"/>
      <c r="C42" s="130" t="s">
        <v>185</v>
      </c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6"/>
    </row>
    <row r="43" spans="2:20" ht="18" customHeight="1">
      <c r="B43" s="6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6"/>
    </row>
    <row r="44" spans="2:20" ht="18" customHeight="1" thickBot="1">
      <c r="B44" s="6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5" t="s">
        <v>44</v>
      </c>
      <c r="E46" s="145"/>
      <c r="F46" s="145"/>
      <c r="G46" s="145"/>
      <c r="H46" s="145"/>
      <c r="I46" s="35">
        <f>'DRIs DATA'!H8</f>
        <v>14.878</v>
      </c>
      <c r="J46" s="144" t="s">
        <v>45</v>
      </c>
      <c r="K46" s="144"/>
      <c r="L46" s="144"/>
      <c r="M46" s="144"/>
      <c r="N46" s="36"/>
      <c r="O46" s="141" t="s">
        <v>49</v>
      </c>
      <c r="P46" s="141"/>
      <c r="Q46" s="141"/>
      <c r="R46" s="141"/>
      <c r="S46" s="141"/>
      <c r="T46" s="6"/>
    </row>
    <row r="47" spans="2:20" ht="18" customHeight="1">
      <c r="B47" s="6"/>
      <c r="C47" s="130" t="s">
        <v>184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6"/>
    </row>
    <row r="48" spans="2:20" ht="18" customHeight="1" thickBot="1">
      <c r="B48" s="6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90" t="s">
        <v>192</v>
      </c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2"/>
    </row>
    <row r="54" spans="1:20" ht="18" customHeight="1" thickBot="1">
      <c r="B54" s="93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9" t="s">
        <v>165</v>
      </c>
      <c r="D69" s="159"/>
      <c r="E69" s="159"/>
      <c r="F69" s="159"/>
      <c r="G69" s="159"/>
      <c r="H69" s="143" t="s">
        <v>171</v>
      </c>
      <c r="I69" s="143"/>
      <c r="J69" s="143"/>
      <c r="K69" s="37">
        <f>ROUND('그룹 전체 사용자의 일일 입력'!B6/MAX('그룹 전체 사용자의 일일 입력'!$B$6,'그룹 전체 사용자의 일일 입력'!$C$6,'그룹 전체 사용자의 일일 입력'!$D$6),1)</f>
        <v>0.8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160">
        <f>ROUND('그룹 전체 사용자의 일일 입력'!D6/MAX('그룹 전체 사용자의 일일 입력'!$B$6,'그룹 전체 사용자의 일일 입력'!$C$6,'그룹 전체 사용자의 일일 입력'!$D$6),1)</f>
        <v>1</v>
      </c>
      <c r="P69" s="160"/>
      <c r="Q69" s="38" t="s">
        <v>55</v>
      </c>
      <c r="R69" s="36"/>
      <c r="S69" s="36"/>
      <c r="T69" s="6"/>
    </row>
    <row r="70" spans="2:21" ht="18" customHeight="1" thickBot="1">
      <c r="B70" s="6"/>
      <c r="C70" s="131" t="s">
        <v>166</v>
      </c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9" t="s">
        <v>52</v>
      </c>
      <c r="D72" s="159"/>
      <c r="E72" s="159"/>
      <c r="F72" s="159"/>
      <c r="G72" s="159"/>
      <c r="H72" s="39"/>
      <c r="I72" s="143" t="s">
        <v>53</v>
      </c>
      <c r="J72" s="143"/>
      <c r="K72" s="37">
        <f>ROUND('DRIs DATA'!L8,1)</f>
        <v>17.100000000000001</v>
      </c>
      <c r="L72" s="37" t="s">
        <v>54</v>
      </c>
      <c r="M72" s="37">
        <f>ROUND('DRIs DATA'!K8,1)</f>
        <v>5.3</v>
      </c>
      <c r="N72" s="144" t="s">
        <v>55</v>
      </c>
      <c r="O72" s="144"/>
      <c r="P72" s="144"/>
      <c r="Q72" s="144"/>
      <c r="R72" s="40"/>
      <c r="S72" s="36"/>
      <c r="T72" s="6"/>
    </row>
    <row r="73" spans="2:21" ht="18" customHeight="1">
      <c r="B73" s="6"/>
      <c r="C73" s="130" t="s">
        <v>182</v>
      </c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6"/>
      <c r="U73" s="13"/>
    </row>
    <row r="74" spans="2:21" ht="18" customHeight="1" thickBot="1">
      <c r="B74" s="6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90" t="s">
        <v>193</v>
      </c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2"/>
    </row>
    <row r="78" spans="2:21" ht="18" customHeight="1" thickBot="1">
      <c r="B78" s="93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5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3" t="s">
        <v>169</v>
      </c>
      <c r="C80" s="103"/>
      <c r="D80" s="103"/>
      <c r="E80" s="103"/>
      <c r="F80" s="21"/>
      <c r="G80" s="21"/>
      <c r="H80" s="21"/>
      <c r="L80" s="103" t="s">
        <v>173</v>
      </c>
      <c r="M80" s="103"/>
      <c r="N80" s="103"/>
      <c r="O80" s="103"/>
      <c r="P80" s="10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269</v>
      </c>
      <c r="C93" s="133"/>
      <c r="D93" s="133"/>
      <c r="E93" s="133"/>
      <c r="F93" s="133"/>
      <c r="G93" s="133"/>
      <c r="H93" s="133"/>
      <c r="I93" s="133"/>
      <c r="J93" s="134"/>
      <c r="L93" s="132" t="s">
        <v>176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138" t="s">
        <v>172</v>
      </c>
      <c r="C94" s="136"/>
      <c r="D94" s="136"/>
      <c r="E94" s="136"/>
      <c r="F94" s="96">
        <f>ROUND('DRIs DATA'!F16/'DRIs DATA'!C16*100,2)</f>
        <v>84.19</v>
      </c>
      <c r="G94" s="96"/>
      <c r="H94" s="136" t="s">
        <v>168</v>
      </c>
      <c r="I94" s="136"/>
      <c r="J94" s="137"/>
      <c r="L94" s="138" t="s">
        <v>172</v>
      </c>
      <c r="M94" s="136"/>
      <c r="N94" s="136"/>
      <c r="O94" s="136"/>
      <c r="P94" s="136"/>
      <c r="Q94" s="23">
        <f>ROUND('DRIs DATA'!M16/'DRIs DATA'!K16*100,2)</f>
        <v>321.41000000000003</v>
      </c>
      <c r="R94" s="136" t="s">
        <v>168</v>
      </c>
      <c r="S94" s="136"/>
      <c r="T94" s="137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8" t="s">
        <v>181</v>
      </c>
      <c r="C96" s="79"/>
      <c r="D96" s="79"/>
      <c r="E96" s="79"/>
      <c r="F96" s="79"/>
      <c r="G96" s="79"/>
      <c r="H96" s="79"/>
      <c r="I96" s="79"/>
      <c r="J96" s="80"/>
      <c r="L96" s="84" t="s">
        <v>174</v>
      </c>
      <c r="M96" s="85"/>
      <c r="N96" s="85"/>
      <c r="O96" s="85"/>
      <c r="P96" s="85"/>
      <c r="Q96" s="85"/>
      <c r="R96" s="85"/>
      <c r="S96" s="85"/>
      <c r="T96" s="86"/>
    </row>
    <row r="97" spans="2:21" ht="18" customHeight="1">
      <c r="B97" s="78"/>
      <c r="C97" s="79"/>
      <c r="D97" s="79"/>
      <c r="E97" s="79"/>
      <c r="F97" s="79"/>
      <c r="G97" s="79"/>
      <c r="H97" s="79"/>
      <c r="I97" s="79"/>
      <c r="J97" s="80"/>
      <c r="L97" s="84"/>
      <c r="M97" s="85"/>
      <c r="N97" s="85"/>
      <c r="O97" s="85"/>
      <c r="P97" s="85"/>
      <c r="Q97" s="85"/>
      <c r="R97" s="85"/>
      <c r="S97" s="85"/>
      <c r="T97" s="86"/>
    </row>
    <row r="98" spans="2:21" ht="18" customHeight="1">
      <c r="B98" s="78"/>
      <c r="C98" s="79"/>
      <c r="D98" s="79"/>
      <c r="E98" s="79"/>
      <c r="F98" s="79"/>
      <c r="G98" s="79"/>
      <c r="H98" s="79"/>
      <c r="I98" s="79"/>
      <c r="J98" s="80"/>
      <c r="L98" s="84"/>
      <c r="M98" s="85"/>
      <c r="N98" s="85"/>
      <c r="O98" s="85"/>
      <c r="P98" s="85"/>
      <c r="Q98" s="85"/>
      <c r="R98" s="85"/>
      <c r="S98" s="85"/>
      <c r="T98" s="86"/>
    </row>
    <row r="99" spans="2:21" ht="18" customHeight="1">
      <c r="B99" s="78"/>
      <c r="C99" s="79"/>
      <c r="D99" s="79"/>
      <c r="E99" s="79"/>
      <c r="F99" s="79"/>
      <c r="G99" s="79"/>
      <c r="H99" s="79"/>
      <c r="I99" s="79"/>
      <c r="J99" s="80"/>
      <c r="L99" s="84"/>
      <c r="M99" s="85"/>
      <c r="N99" s="85"/>
      <c r="O99" s="85"/>
      <c r="P99" s="85"/>
      <c r="Q99" s="85"/>
      <c r="R99" s="85"/>
      <c r="S99" s="85"/>
      <c r="T99" s="86"/>
    </row>
    <row r="100" spans="2:21" ht="18" customHeight="1">
      <c r="B100" s="78"/>
      <c r="C100" s="79"/>
      <c r="D100" s="79"/>
      <c r="E100" s="79"/>
      <c r="F100" s="79"/>
      <c r="G100" s="79"/>
      <c r="H100" s="79"/>
      <c r="I100" s="79"/>
      <c r="J100" s="80"/>
      <c r="L100" s="84"/>
      <c r="M100" s="85"/>
      <c r="N100" s="85"/>
      <c r="O100" s="85"/>
      <c r="P100" s="85"/>
      <c r="Q100" s="85"/>
      <c r="R100" s="85"/>
      <c r="S100" s="85"/>
      <c r="T100" s="86"/>
      <c r="U100" s="17"/>
    </row>
    <row r="101" spans="2:21" ht="18" customHeight="1" thickBot="1">
      <c r="B101" s="81"/>
      <c r="C101" s="82"/>
      <c r="D101" s="82"/>
      <c r="E101" s="82"/>
      <c r="F101" s="82"/>
      <c r="G101" s="82"/>
      <c r="H101" s="82"/>
      <c r="I101" s="82"/>
      <c r="J101" s="83"/>
      <c r="L101" s="87"/>
      <c r="M101" s="88"/>
      <c r="N101" s="88"/>
      <c r="O101" s="88"/>
      <c r="P101" s="88"/>
      <c r="Q101" s="88"/>
      <c r="R101" s="88"/>
      <c r="S101" s="88"/>
      <c r="T101" s="89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90" t="s">
        <v>194</v>
      </c>
      <c r="C104" s="91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2"/>
    </row>
    <row r="105" spans="2:21" ht="18" customHeight="1" thickBot="1">
      <c r="B105" s="93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5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3" t="s">
        <v>170</v>
      </c>
      <c r="C107" s="103"/>
      <c r="D107" s="103"/>
      <c r="E107" s="103"/>
      <c r="F107" s="6"/>
      <c r="G107" s="6"/>
      <c r="H107" s="6"/>
      <c r="I107" s="6"/>
      <c r="L107" s="103" t="s">
        <v>271</v>
      </c>
      <c r="M107" s="103"/>
      <c r="N107" s="103"/>
      <c r="O107" s="103"/>
      <c r="P107" s="10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4" t="s">
        <v>265</v>
      </c>
      <c r="C120" s="105"/>
      <c r="D120" s="105"/>
      <c r="E120" s="105"/>
      <c r="F120" s="105"/>
      <c r="G120" s="105"/>
      <c r="H120" s="105"/>
      <c r="I120" s="105"/>
      <c r="J120" s="106"/>
      <c r="L120" s="104" t="s">
        <v>266</v>
      </c>
      <c r="M120" s="105"/>
      <c r="N120" s="105"/>
      <c r="O120" s="105"/>
      <c r="P120" s="105"/>
      <c r="Q120" s="105"/>
      <c r="R120" s="105"/>
      <c r="S120" s="105"/>
      <c r="T120" s="106"/>
    </row>
    <row r="121" spans="2:20" ht="18" customHeight="1">
      <c r="B121" s="44" t="s">
        <v>172</v>
      </c>
      <c r="C121" s="16"/>
      <c r="D121" s="16"/>
      <c r="E121" s="15"/>
      <c r="F121" s="96">
        <f>ROUND('DRIs DATA'!F26/'DRIs DATA'!C26*100,2)</f>
        <v>437.46</v>
      </c>
      <c r="G121" s="96"/>
      <c r="H121" s="136" t="s">
        <v>167</v>
      </c>
      <c r="I121" s="136"/>
      <c r="J121" s="137"/>
      <c r="L121" s="43" t="s">
        <v>172</v>
      </c>
      <c r="M121" s="20"/>
      <c r="N121" s="20"/>
      <c r="O121" s="23"/>
      <c r="P121" s="6"/>
      <c r="Q121" s="59">
        <f>ROUND('DRIs DATA'!AH26/'DRIs DATA'!AE26*100,2)</f>
        <v>274.64</v>
      </c>
      <c r="R121" s="136" t="s">
        <v>167</v>
      </c>
      <c r="S121" s="136"/>
      <c r="T121" s="137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7" t="s">
        <v>175</v>
      </c>
      <c r="C123" s="98"/>
      <c r="D123" s="98"/>
      <c r="E123" s="98"/>
      <c r="F123" s="98"/>
      <c r="G123" s="98"/>
      <c r="H123" s="98"/>
      <c r="I123" s="98"/>
      <c r="J123" s="99"/>
      <c r="L123" s="97" t="s">
        <v>270</v>
      </c>
      <c r="M123" s="98"/>
      <c r="N123" s="98"/>
      <c r="O123" s="98"/>
      <c r="P123" s="98"/>
      <c r="Q123" s="98"/>
      <c r="R123" s="98"/>
      <c r="S123" s="98"/>
      <c r="T123" s="99"/>
    </row>
    <row r="124" spans="2:20" ht="18" customHeight="1">
      <c r="B124" s="97"/>
      <c r="C124" s="98"/>
      <c r="D124" s="98"/>
      <c r="E124" s="98"/>
      <c r="F124" s="98"/>
      <c r="G124" s="98"/>
      <c r="H124" s="98"/>
      <c r="I124" s="98"/>
      <c r="J124" s="99"/>
      <c r="L124" s="97"/>
      <c r="M124" s="98"/>
      <c r="N124" s="98"/>
      <c r="O124" s="98"/>
      <c r="P124" s="98"/>
      <c r="Q124" s="98"/>
      <c r="R124" s="98"/>
      <c r="S124" s="98"/>
      <c r="T124" s="99"/>
    </row>
    <row r="125" spans="2:20" ht="18" customHeight="1">
      <c r="B125" s="97"/>
      <c r="C125" s="98"/>
      <c r="D125" s="98"/>
      <c r="E125" s="98"/>
      <c r="F125" s="98"/>
      <c r="G125" s="98"/>
      <c r="H125" s="98"/>
      <c r="I125" s="98"/>
      <c r="J125" s="99"/>
      <c r="L125" s="97"/>
      <c r="M125" s="98"/>
      <c r="N125" s="98"/>
      <c r="O125" s="98"/>
      <c r="P125" s="98"/>
      <c r="Q125" s="98"/>
      <c r="R125" s="98"/>
      <c r="S125" s="98"/>
      <c r="T125" s="99"/>
    </row>
    <row r="126" spans="2:20" ht="18" customHeight="1">
      <c r="B126" s="97"/>
      <c r="C126" s="98"/>
      <c r="D126" s="98"/>
      <c r="E126" s="98"/>
      <c r="F126" s="98"/>
      <c r="G126" s="98"/>
      <c r="H126" s="98"/>
      <c r="I126" s="98"/>
      <c r="J126" s="99"/>
      <c r="L126" s="97"/>
      <c r="M126" s="98"/>
      <c r="N126" s="98"/>
      <c r="O126" s="98"/>
      <c r="P126" s="98"/>
      <c r="Q126" s="98"/>
      <c r="R126" s="98"/>
      <c r="S126" s="98"/>
      <c r="T126" s="99"/>
    </row>
    <row r="127" spans="2:20" ht="18" customHeight="1">
      <c r="B127" s="97"/>
      <c r="C127" s="98"/>
      <c r="D127" s="98"/>
      <c r="E127" s="98"/>
      <c r="F127" s="98"/>
      <c r="G127" s="98"/>
      <c r="H127" s="98"/>
      <c r="I127" s="98"/>
      <c r="J127" s="99"/>
      <c r="L127" s="97"/>
      <c r="M127" s="98"/>
      <c r="N127" s="98"/>
      <c r="O127" s="98"/>
      <c r="P127" s="98"/>
      <c r="Q127" s="98"/>
      <c r="R127" s="98"/>
      <c r="S127" s="98"/>
      <c r="T127" s="99"/>
    </row>
    <row r="128" spans="2:20" ht="17.25" thickBot="1">
      <c r="B128" s="100"/>
      <c r="C128" s="101"/>
      <c r="D128" s="101"/>
      <c r="E128" s="101"/>
      <c r="F128" s="101"/>
      <c r="G128" s="101"/>
      <c r="H128" s="101"/>
      <c r="I128" s="101"/>
      <c r="J128" s="102"/>
      <c r="L128" s="100"/>
      <c r="M128" s="101"/>
      <c r="N128" s="101"/>
      <c r="O128" s="101"/>
      <c r="P128" s="101"/>
      <c r="Q128" s="101"/>
      <c r="R128" s="101"/>
      <c r="S128" s="101"/>
      <c r="T128" s="102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90" t="s">
        <v>263</v>
      </c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2"/>
      <c r="N130" s="58"/>
      <c r="O130" s="90" t="s">
        <v>264</v>
      </c>
      <c r="P130" s="91"/>
      <c r="Q130" s="91"/>
      <c r="R130" s="91"/>
      <c r="S130" s="91"/>
      <c r="T130" s="92"/>
    </row>
    <row r="131" spans="2:21" ht="18" customHeight="1" thickBot="1">
      <c r="B131" s="93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5"/>
      <c r="N131" s="58"/>
      <c r="O131" s="93"/>
      <c r="P131" s="94"/>
      <c r="Q131" s="94"/>
      <c r="R131" s="94"/>
      <c r="S131" s="94"/>
      <c r="T131" s="9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90" t="s">
        <v>195</v>
      </c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2"/>
    </row>
    <row r="156" spans="2:21" ht="18" customHeight="1" thickBot="1">
      <c r="B156" s="93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5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3" t="s">
        <v>178</v>
      </c>
      <c r="C158" s="103"/>
      <c r="D158" s="103"/>
      <c r="E158" s="6"/>
      <c r="F158" s="6"/>
      <c r="G158" s="6"/>
      <c r="H158" s="6"/>
      <c r="I158" s="6"/>
      <c r="L158" s="103" t="s">
        <v>179</v>
      </c>
      <c r="M158" s="103"/>
      <c r="N158" s="10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4" t="s">
        <v>267</v>
      </c>
      <c r="C171" s="105"/>
      <c r="D171" s="105"/>
      <c r="E171" s="105"/>
      <c r="F171" s="105"/>
      <c r="G171" s="105"/>
      <c r="H171" s="105"/>
      <c r="I171" s="105"/>
      <c r="J171" s="106"/>
      <c r="L171" s="104" t="s">
        <v>177</v>
      </c>
      <c r="M171" s="105"/>
      <c r="N171" s="105"/>
      <c r="O171" s="105"/>
      <c r="P171" s="105"/>
      <c r="Q171" s="105"/>
      <c r="R171" s="105"/>
      <c r="S171" s="106"/>
    </row>
    <row r="172" spans="2:19" ht="18" customHeight="1">
      <c r="B172" s="43" t="s">
        <v>172</v>
      </c>
      <c r="C172" s="20"/>
      <c r="D172" s="20"/>
      <c r="E172" s="6"/>
      <c r="F172" s="96">
        <f>ROUND('DRIs DATA'!F36/'DRIs DATA'!C36*100,2)</f>
        <v>92.46</v>
      </c>
      <c r="G172" s="96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425.49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7" t="s">
        <v>186</v>
      </c>
      <c r="C174" s="98"/>
      <c r="D174" s="98"/>
      <c r="E174" s="98"/>
      <c r="F174" s="98"/>
      <c r="G174" s="98"/>
      <c r="H174" s="98"/>
      <c r="I174" s="98"/>
      <c r="J174" s="99"/>
      <c r="L174" s="97" t="s">
        <v>188</v>
      </c>
      <c r="M174" s="98"/>
      <c r="N174" s="98"/>
      <c r="O174" s="98"/>
      <c r="P174" s="98"/>
      <c r="Q174" s="98"/>
      <c r="R174" s="98"/>
      <c r="S174" s="99"/>
    </row>
    <row r="175" spans="2:19" ht="18" customHeight="1">
      <c r="B175" s="97"/>
      <c r="C175" s="98"/>
      <c r="D175" s="98"/>
      <c r="E175" s="98"/>
      <c r="F175" s="98"/>
      <c r="G175" s="98"/>
      <c r="H175" s="98"/>
      <c r="I175" s="98"/>
      <c r="J175" s="99"/>
      <c r="L175" s="97"/>
      <c r="M175" s="98"/>
      <c r="N175" s="98"/>
      <c r="O175" s="98"/>
      <c r="P175" s="98"/>
      <c r="Q175" s="98"/>
      <c r="R175" s="98"/>
      <c r="S175" s="99"/>
    </row>
    <row r="176" spans="2:19" ht="18" customHeight="1">
      <c r="B176" s="97"/>
      <c r="C176" s="98"/>
      <c r="D176" s="98"/>
      <c r="E176" s="98"/>
      <c r="F176" s="98"/>
      <c r="G176" s="98"/>
      <c r="H176" s="98"/>
      <c r="I176" s="98"/>
      <c r="J176" s="99"/>
      <c r="L176" s="97"/>
      <c r="M176" s="98"/>
      <c r="N176" s="98"/>
      <c r="O176" s="98"/>
      <c r="P176" s="98"/>
      <c r="Q176" s="98"/>
      <c r="R176" s="98"/>
      <c r="S176" s="99"/>
    </row>
    <row r="177" spans="2:19" ht="18" customHeight="1">
      <c r="B177" s="97"/>
      <c r="C177" s="98"/>
      <c r="D177" s="98"/>
      <c r="E177" s="98"/>
      <c r="F177" s="98"/>
      <c r="G177" s="98"/>
      <c r="H177" s="98"/>
      <c r="I177" s="98"/>
      <c r="J177" s="99"/>
      <c r="L177" s="97"/>
      <c r="M177" s="98"/>
      <c r="N177" s="98"/>
      <c r="O177" s="98"/>
      <c r="P177" s="98"/>
      <c r="Q177" s="98"/>
      <c r="R177" s="98"/>
      <c r="S177" s="99"/>
    </row>
    <row r="178" spans="2:19" ht="18" customHeight="1">
      <c r="B178" s="97"/>
      <c r="C178" s="98"/>
      <c r="D178" s="98"/>
      <c r="E178" s="98"/>
      <c r="F178" s="98"/>
      <c r="G178" s="98"/>
      <c r="H178" s="98"/>
      <c r="I178" s="98"/>
      <c r="J178" s="99"/>
      <c r="L178" s="97"/>
      <c r="M178" s="98"/>
      <c r="N178" s="98"/>
      <c r="O178" s="98"/>
      <c r="P178" s="98"/>
      <c r="Q178" s="98"/>
      <c r="R178" s="98"/>
      <c r="S178" s="99"/>
    </row>
    <row r="179" spans="2:19" ht="18" customHeight="1">
      <c r="B179" s="97"/>
      <c r="C179" s="98"/>
      <c r="D179" s="98"/>
      <c r="E179" s="98"/>
      <c r="F179" s="98"/>
      <c r="G179" s="98"/>
      <c r="H179" s="98"/>
      <c r="I179" s="98"/>
      <c r="J179" s="99"/>
      <c r="L179" s="97"/>
      <c r="M179" s="98"/>
      <c r="N179" s="98"/>
      <c r="O179" s="98"/>
      <c r="P179" s="98"/>
      <c r="Q179" s="98"/>
      <c r="R179" s="98"/>
      <c r="S179" s="99"/>
    </row>
    <row r="180" spans="2:19" ht="18" customHeight="1" thickBot="1">
      <c r="B180" s="100"/>
      <c r="C180" s="101"/>
      <c r="D180" s="101"/>
      <c r="E180" s="101"/>
      <c r="F180" s="101"/>
      <c r="G180" s="101"/>
      <c r="H180" s="101"/>
      <c r="I180" s="101"/>
      <c r="J180" s="102"/>
      <c r="L180" s="97"/>
      <c r="M180" s="98"/>
      <c r="N180" s="98"/>
      <c r="O180" s="98"/>
      <c r="P180" s="98"/>
      <c r="Q180" s="98"/>
      <c r="R180" s="98"/>
      <c r="S180" s="99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7"/>
      <c r="M181" s="98"/>
      <c r="N181" s="98"/>
      <c r="O181" s="98"/>
      <c r="P181" s="98"/>
      <c r="Q181" s="98"/>
      <c r="R181" s="98"/>
      <c r="S181" s="99"/>
    </row>
    <row r="182" spans="2:19" ht="18" customHeight="1" thickBot="1">
      <c r="L182" s="100"/>
      <c r="M182" s="101"/>
      <c r="N182" s="101"/>
      <c r="O182" s="101"/>
      <c r="P182" s="101"/>
      <c r="Q182" s="101"/>
      <c r="R182" s="101"/>
      <c r="S182" s="102"/>
    </row>
    <row r="183" spans="2:19" ht="18" customHeight="1">
      <c r="B183" s="103" t="s">
        <v>180</v>
      </c>
      <c r="C183" s="103"/>
      <c r="D183" s="10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4" t="s">
        <v>268</v>
      </c>
      <c r="C196" s="105"/>
      <c r="D196" s="105"/>
      <c r="E196" s="105"/>
      <c r="F196" s="105"/>
      <c r="G196" s="105"/>
      <c r="H196" s="105"/>
      <c r="I196" s="105"/>
      <c r="J196" s="106"/>
      <c r="S196" s="6"/>
    </row>
    <row r="197" spans="2:20" ht="18" customHeight="1">
      <c r="B197" s="43" t="s">
        <v>172</v>
      </c>
      <c r="C197" s="20"/>
      <c r="D197" s="20"/>
      <c r="E197" s="6"/>
      <c r="F197" s="96">
        <f>ROUND('DRIs DATA'!F46/'DRIs DATA'!C46*100,2)</f>
        <v>218.53</v>
      </c>
      <c r="G197" s="96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7" t="s">
        <v>187</v>
      </c>
      <c r="C199" s="98"/>
      <c r="D199" s="98"/>
      <c r="E199" s="98"/>
      <c r="F199" s="98"/>
      <c r="G199" s="98"/>
      <c r="H199" s="98"/>
      <c r="I199" s="98"/>
      <c r="J199" s="99"/>
      <c r="S199" s="6"/>
    </row>
    <row r="200" spans="2:20" ht="18" customHeight="1">
      <c r="B200" s="97"/>
      <c r="C200" s="98"/>
      <c r="D200" s="98"/>
      <c r="E200" s="98"/>
      <c r="F200" s="98"/>
      <c r="G200" s="98"/>
      <c r="H200" s="98"/>
      <c r="I200" s="98"/>
      <c r="J200" s="99"/>
      <c r="S200" s="6"/>
    </row>
    <row r="201" spans="2:20" ht="18" customHeight="1">
      <c r="B201" s="97"/>
      <c r="C201" s="98"/>
      <c r="D201" s="98"/>
      <c r="E201" s="98"/>
      <c r="F201" s="98"/>
      <c r="G201" s="98"/>
      <c r="H201" s="98"/>
      <c r="I201" s="98"/>
      <c r="J201" s="99"/>
      <c r="S201" s="6"/>
    </row>
    <row r="202" spans="2:20" ht="18" customHeight="1">
      <c r="B202" s="97"/>
      <c r="C202" s="98"/>
      <c r="D202" s="98"/>
      <c r="E202" s="98"/>
      <c r="F202" s="98"/>
      <c r="G202" s="98"/>
      <c r="H202" s="98"/>
      <c r="I202" s="98"/>
      <c r="J202" s="99"/>
      <c r="S202" s="6"/>
    </row>
    <row r="203" spans="2:20" ht="18" customHeight="1">
      <c r="B203" s="97"/>
      <c r="C203" s="98"/>
      <c r="D203" s="98"/>
      <c r="E203" s="98"/>
      <c r="F203" s="98"/>
      <c r="G203" s="98"/>
      <c r="H203" s="98"/>
      <c r="I203" s="98"/>
      <c r="J203" s="99"/>
      <c r="S203" s="6"/>
    </row>
    <row r="204" spans="2:20" ht="18" customHeight="1" thickBot="1">
      <c r="B204" s="100"/>
      <c r="C204" s="101"/>
      <c r="D204" s="101"/>
      <c r="E204" s="101"/>
      <c r="F204" s="101"/>
      <c r="G204" s="101"/>
      <c r="H204" s="101"/>
      <c r="I204" s="101"/>
      <c r="J204" s="102"/>
      <c r="S204" s="6"/>
    </row>
    <row r="205" spans="2:20" ht="18" customHeight="1" thickBot="1">
      <c r="K205" s="10"/>
    </row>
    <row r="206" spans="2:20" ht="18" customHeight="1">
      <c r="B206" s="90" t="s">
        <v>196</v>
      </c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2"/>
    </row>
    <row r="207" spans="2:20" ht="18" customHeight="1" thickBot="1">
      <c r="B207" s="93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5" t="s">
        <v>189</v>
      </c>
      <c r="C209" s="135"/>
      <c r="D209" s="135"/>
      <c r="E209" s="135"/>
      <c r="F209" s="135"/>
      <c r="G209" s="135"/>
      <c r="H209" s="135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7" t="s">
        <v>191</v>
      </c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2020-02-06T00:01:27Z</dcterms:modified>
</cp:coreProperties>
</file>