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<sst xmlns="http://schemas.openxmlformats.org/spreadsheetml/2006/main" count="692" uniqueCount="339">
  <si>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</si>
  <si>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</si>
  <si>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</si>
  <si>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</si>
  <si>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</si>
  <si>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</si>
  <si>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</si>
  <si>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</si>
  <si>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</si>
  <si>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</si>
  <si>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</si>
  <si>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</si>
  <si>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</si>
  <si>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</si>
  <si>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</si>
  <si>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</si>
  <si>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</si>
  <si>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</si>
  <si>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</si>
  <si>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</si>
  <si>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</si>
  <si>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</si>
  <si>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</si>
  <si>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</si>
  <si>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</si>
  <si>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</si>
  <si>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</si>
  <si>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</si>
  <si>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</si>
  <si>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</si>
  <si>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</si>
  <si>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</si>
  <si>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</si>
  <si>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</si>
  <si>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</si>
  <si>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</si>
  <si>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</si>
  <si>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</si>
  <si>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</si>
  <si>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</si>
  <si>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</si>
  <si>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</si>
  <si>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</si>
  <si>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</si>
  <si>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</si>
  <si>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</si>
  <si>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</si>
  <si>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</si>
  <si>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</si>
  <si>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</si>
  <si>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</si>
  <si>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</si>
  <si>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</si>
  <si>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</si>
  <si>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</si>
  <si>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</si>
  <si>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</si>
  <si>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</si>
  <si>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</si>
  <si>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</si>
  <si>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</si>
  <si>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</si>
  <si>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</si>
  <si>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</si>
  <si>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</si>
  <si>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</si>
  <si>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</si>
  <si>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</si>
  <si>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</si>
  <si>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</si>
  <si>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</si>
  <si>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</si>
  <si>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</si>
  <si>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</si>
  <si>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</si>
  <si>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</si>
  <si>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</si>
  <si>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</si>
  <si>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</si>
  <si>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</si>
  <si>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</si>
  <si>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</si>
  <si>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</si>
  <si>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</si>
  <si>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</si>
  <si>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</si>
  <si>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</si>
  <si>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</si>
  <si>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</si>
  <si>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</si>
  <si>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</si>
  <si>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</si>
  <si>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</si>
  <si>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</si>
  <si>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</si>
  <si>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</si>
  <si>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</si>
  <si>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</si>
  <si>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</si>
  <si>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</si>
  <si>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</si>
  <si>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</si>
  <si>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</si>
  <si>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</si>
  <si>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</si>
  <si>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</si>
  <si>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</si>
  <si>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</si>
  <si>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</si>
  <si>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</si>
  <si>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</si>
  <si>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</si>
  <si>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</si>
  <si>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</si>
  <si>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</si>
  <si>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</si>
  <si>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</si>
  <si>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</si>
  <si>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</si>
  <si>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</si>
  <si>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</si>
  <si>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</si>
  <si>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</si>
  <si>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</si>
  <si>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</si>
  <si>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</si>
  <si>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</si>
  <si>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</si>
  <si>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</si>
  <si>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</si>
  <si>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</si>
  <si>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</si>
  <si>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</si>
  <si>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</si>
  <si>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</si>
  <si>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</si>
  <si>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</si>
  <si>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</si>
  <si>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</si>
  <si>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</si>
  <si>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</si>
  <si>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</si>
  <si>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</si>
  <si>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</si>
  <si>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</si>
  <si>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</si>
  <si>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</si>
  <si>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</si>
  <si>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</si>
  <si>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</si>
  <si>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</si>
  <si>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</si>
  <si>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</si>
  <si>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</si>
  <si>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</si>
  <si>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</si>
  <si>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</si>
  <si>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</si>
  <si>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</si>
  <si>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</si>
  <si>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</si>
  <si>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</si>
  <si>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</si>
  <si>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</si>
  <si>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</si>
  <si>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</si>
  <si>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</si>
  <si>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</si>
  <si>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</si>
  <si>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</si>
  <si>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</si>
  <si>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</si>
  <si>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</si>
  <si>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</si>
  <si>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</si>
  <si>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</si>
  <si>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</si>
  <si>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</si>
  <si>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</si>
  <si>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</si>
  <si>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</si>
  <si>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</si>
  <si>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</si>
  <si>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</si>
  <si>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</si>
  <si>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</si>
  <si>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</si>
  <si>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</si>
  <si>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</si>
  <si>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</si>
  <si>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</si>
  <si>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</si>
  <si>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</si>
  <si>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</si>
  <si>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</si>
  <si>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</si>
  <si>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</si>
  <si>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</si>
  <si>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</si>
  <si>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</si>
  <si>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</si>
  <si>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</si>
  <si>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</si>
  <si>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</si>
  <si>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</si>
  <si>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</si>
  <si>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</si>
  <si>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</si>
  <si>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</si>
  <si>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</si>
  <si>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</si>
  <si>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</si>
  <si>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</si>
  <si>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</si>
  <si>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</si>
  <si>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</si>
  <si>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</si>
  <si>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</si>
  <si>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</si>
  <si>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</si>
  <si>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</si>
  <si>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</si>
  <si>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</si>
  <si>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</si>
  <si>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</si>
  <si>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</si>
  <si>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</si>
  <si>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</si>
  <si>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</si>
  <si>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</si>
  <si>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</si>
  <si>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</si>
  <si>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</si>
  <si>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</si>
  <si>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</si>
  <si>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</si>
  <si>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</si>
  <si>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</si>
  <si>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</si>
  <si>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</si>
  <si>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</si>
  <si>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</si>
  <si>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</si>
  <si>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</si>
  <si>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</si>
  <si>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</si>
  <si>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</si>
  <si>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</si>
  <si>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</si>
  <si>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</si>
  <si>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</si>
  <si>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</si>
  <si>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</si>
  <si>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</si>
  <si>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</si>
  <si>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</si>
  <si>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</si>
  <si>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</si>
  <si>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</si>
  <si>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</si>
  <si>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</si>
  <si>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</si>
  <si>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</si>
  <si>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</si>
  <si>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</si>
  <si>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</si>
  <si>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</si>
  <si>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</si>
  <si>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</si>
  <si>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</si>
  <si>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</si>
  <si>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</si>
  <si>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</si>
  <si>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</si>
  <si>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</si>
  <si>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</si>
  <si>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</si>
  <si>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</si>
  <si>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</si>
  <si>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</si>
  <si>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</si>
  <si>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</si>
  <si>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</si>
  <si>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</si>
  <si>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</si>
  <si>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</si>
  <si>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</si>
  <si>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</si>
  <si>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</si>
  <si>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</si>
  <si>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</si>
  <si>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</si>
  <si>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</si>
  <si>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</si>
  <si>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</si>
  <si>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</si>
  <si>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</si>
  <si>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</si>
  <si>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</si>
  <si>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</si>
  <si>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</si>
  <si>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</si>
  <si>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</si>
  <si>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</si>
  <si>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</si>
  <si>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</si>
  <si>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</si>
  <si>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</si>
  <si>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</si>
  <si>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</si>
  <si>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</si>
  <si>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</si>
  <si>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</si>
  <si>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</si>
  <si>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</si>
  <si>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</si>
  <si>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</si>
  <si>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</si>
  <si>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</si>
  <si>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</si>
  <si>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</si>
  <si>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</si>
  <si>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</si>
  <si>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</si>
  <si>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</si>
  <si>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</si>
  <si>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</si>
  <si>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</si>
  <si>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</si>
  <si>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</si>
  <si>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</si>
  <si>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</si>
  <si>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</si>
  <si>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H1900043</t>
  </si>
  <si>
    <t>김양기</t>
  </si>
  <si>
    <t>(설문지 : FFQ 95문항 설문지, 사용자 : 김양기, ID : H1900043)</t>
  </si>
  <si>
    <t>2020년 02월 07일 13:14:08</t>
  </si>
  <si>
    <t>평균필요량</t>
    <phoneticPr fontId="1" type="noConversion"/>
  </si>
  <si>
    <t>권장섭취량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</si>
</sst>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67.317350000000005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729024"/>
        <c:axId val="167730560"/>
      </c:barChart>
      <c:catAx>
        <c:axId val="16772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730560"/>
        <c:crosses val="autoZero"/>
        <c:auto val="1"/>
        <c:lblAlgn val="ctr"/>
        <c:lblOffset val="100"/>
        <c:noMultiLvlLbl val="0"/>
      </c:catAx>
      <c:valAx>
        <c:axId val="16773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72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3.0363123000000001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127488"/>
        <c:axId val="168141568"/>
      </c:barChart>
      <c:catAx>
        <c:axId val="16812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141568"/>
        <c:crosses val="autoZero"/>
        <c:auto val="1"/>
        <c:lblAlgn val="ctr"/>
        <c:lblOffset val="100"/>
        <c:noMultiLvlLbl val="0"/>
      </c:catAx>
      <c:valAx>
        <c:axId val="16814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12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1.1887112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159104"/>
        <c:axId val="168160640"/>
      </c:barChart>
      <c:catAx>
        <c:axId val="16815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160640"/>
        <c:crosses val="autoZero"/>
        <c:auto val="1"/>
        <c:lblAlgn val="ctr"/>
        <c:lblOffset val="100"/>
        <c:noMultiLvlLbl val="0"/>
      </c:catAx>
      <c:valAx>
        <c:axId val="16816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15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1184.867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268544"/>
        <c:axId val="168270080"/>
      </c:barChart>
      <c:catAx>
        <c:axId val="1682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270080"/>
        <c:crosses val="autoZero"/>
        <c:auto val="1"/>
        <c:lblAlgn val="ctr"/>
        <c:lblOffset val="100"/>
        <c:noMultiLvlLbl val="0"/>
      </c:catAx>
      <c:valAx>
        <c:axId val="16827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2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3569.1383999999998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287616"/>
        <c:axId val="168293504"/>
      </c:barChart>
      <c:catAx>
        <c:axId val="1682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293504"/>
        <c:crosses val="autoZero"/>
        <c:auto val="1"/>
        <c:lblAlgn val="ctr"/>
        <c:lblOffset val="100"/>
        <c:noMultiLvlLbl val="0"/>
      </c:catAx>
      <c:valAx>
        <c:axId val="168293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28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173.29413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315904"/>
        <c:axId val="168321792"/>
      </c:barChart>
      <c:catAx>
        <c:axId val="16831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321792"/>
        <c:crosses val="autoZero"/>
        <c:auto val="1"/>
        <c:lblAlgn val="ctr"/>
        <c:lblOffset val="100"/>
        <c:noMultiLvlLbl val="0"/>
      </c:catAx>
      <c:valAx>
        <c:axId val="16832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31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125.489136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344192"/>
        <c:axId val="168358272"/>
      </c:barChart>
      <c:catAx>
        <c:axId val="16834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358272"/>
        <c:crosses val="autoZero"/>
        <c:auto val="1"/>
        <c:lblAlgn val="ctr"/>
        <c:lblOffset val="100"/>
        <c:noMultiLvlLbl val="0"/>
      </c:catAx>
      <c:valAx>
        <c:axId val="16835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3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11.013942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384768"/>
        <c:axId val="168398848"/>
      </c:barChart>
      <c:catAx>
        <c:axId val="16838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398848"/>
        <c:crosses val="autoZero"/>
        <c:auto val="1"/>
        <c:lblAlgn val="ctr"/>
        <c:lblOffset val="100"/>
        <c:noMultiLvlLbl val="0"/>
      </c:catAx>
      <c:valAx>
        <c:axId val="168398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3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913.62969999999996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417152"/>
        <c:axId val="168418688"/>
      </c:barChart>
      <c:catAx>
        <c:axId val="16841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418688"/>
        <c:crosses val="autoZero"/>
        <c:auto val="1"/>
        <c:lblAlgn val="ctr"/>
        <c:lblOffset val="100"/>
        <c:noMultiLvlLbl val="0"/>
      </c:catAx>
      <c:valAx>
        <c:axId val="1684186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4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8.5385489999999994E-2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284032"/>
        <c:axId val="178285568"/>
      </c:barChart>
      <c:catAx>
        <c:axId val="17828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285568"/>
        <c:crosses val="autoZero"/>
        <c:auto val="1"/>
        <c:lblAlgn val="ctr"/>
        <c:lblOffset val="100"/>
        <c:noMultiLvlLbl val="0"/>
      </c:catAx>
      <c:valAx>
        <c:axId val="17828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28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3.554745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6416"/>
        <c:axId val="178317952"/>
      </c:barChart>
      <c:catAx>
        <c:axId val="17831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7952"/>
        <c:crosses val="autoZero"/>
        <c:auto val="1"/>
        <c:lblAlgn val="ctr"/>
        <c:lblOffset val="100"/>
        <c:noMultiLvlLbl val="0"/>
      </c:catAx>
      <c:valAx>
        <c:axId val="17831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29.900632999999999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744256"/>
        <c:axId val="167745792"/>
      </c:barChart>
      <c:catAx>
        <c:axId val="16774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745792"/>
        <c:crosses val="autoZero"/>
        <c:auto val="1"/>
        <c:lblAlgn val="ctr"/>
        <c:lblOffset val="100"/>
        <c:noMultiLvlLbl val="0"/>
      </c:catAx>
      <c:valAx>
        <c:axId val="167745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74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138.26848000000001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65184"/>
        <c:axId val="178366720"/>
      </c:barChart>
      <c:catAx>
        <c:axId val="1783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66720"/>
        <c:crosses val="autoZero"/>
        <c:auto val="1"/>
        <c:lblAlgn val="ctr"/>
        <c:lblOffset val="100"/>
        <c:noMultiLvlLbl val="0"/>
      </c:catAx>
      <c:valAx>
        <c:axId val="17836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6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85.081479999999999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402048"/>
        <c:axId val="178403584"/>
      </c:barChart>
      <c:catAx>
        <c:axId val="17840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403584"/>
        <c:crosses val="autoZero"/>
        <c:auto val="1"/>
        <c:lblAlgn val="ctr"/>
        <c:lblOffset val="100"/>
        <c:noMultiLvlLbl val="0"/>
      </c:catAx>
      <c:valAx>
        <c:axId val="17840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40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14.08</c:v>
                </c:pt>
                <c:pt idx="1">
                  <c:v>13.396000000000001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8491776"/>
        <c:axId val="178493312"/>
      </c:barChart>
      <c:catAx>
        <c:axId val="17849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493312"/>
        <c:crosses val="autoZero"/>
        <c:auto val="1"/>
        <c:lblAlgn val="ctr"/>
        <c:lblOffset val="100"/>
        <c:noMultiLvlLbl val="0"/>
      </c:catAx>
      <c:valAx>
        <c:axId val="17849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49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8.4722829999999991</c:v>
                </c:pt>
                <c:pt idx="1">
                  <c:v>9.7323649999999997</c:v>
                </c:pt>
                <c:pt idx="2">
                  <c:v>9.2225769999999994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662.74469999999997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556288"/>
        <c:axId val="178562176"/>
      </c:barChart>
      <c:catAx>
        <c:axId val="17855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562176"/>
        <c:crosses val="autoZero"/>
        <c:auto val="1"/>
        <c:lblAlgn val="ctr"/>
        <c:lblOffset val="100"/>
        <c:noMultiLvlLbl val="0"/>
      </c:catAx>
      <c:valAx>
        <c:axId val="17856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55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23.273178000000001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584576"/>
        <c:axId val="178680576"/>
      </c:barChart>
      <c:catAx>
        <c:axId val="17858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680576"/>
        <c:crosses val="autoZero"/>
        <c:auto val="1"/>
        <c:lblAlgn val="ctr"/>
        <c:lblOffset val="100"/>
        <c:noMultiLvlLbl val="0"/>
      </c:catAx>
      <c:valAx>
        <c:axId val="17868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58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74.465999999999994</c:v>
                </c:pt>
                <c:pt idx="1">
                  <c:v>9.6180000000000003</c:v>
                </c:pt>
                <c:pt idx="2">
                  <c:v>15.914999999999999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8706688"/>
        <c:axId val="178708480"/>
      </c:barChart>
      <c:catAx>
        <c:axId val="17870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08480"/>
        <c:crosses val="autoZero"/>
        <c:auto val="1"/>
        <c:lblAlgn val="ctr"/>
        <c:lblOffset val="100"/>
        <c:noMultiLvlLbl val="0"/>
      </c:catAx>
      <c:valAx>
        <c:axId val="17870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0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1958.9495999999999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7264"/>
        <c:axId val="178748800"/>
      </c:barChart>
      <c:catAx>
        <c:axId val="17874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8800"/>
        <c:crosses val="autoZero"/>
        <c:auto val="1"/>
        <c:lblAlgn val="ctr"/>
        <c:lblOffset val="100"/>
        <c:noMultiLvlLbl val="0"/>
      </c:catAx>
      <c:valAx>
        <c:axId val="178748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91.118470000000002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79648"/>
        <c:axId val="178781184"/>
      </c:barChart>
      <c:catAx>
        <c:axId val="17877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81184"/>
        <c:crosses val="autoZero"/>
        <c:auto val="1"/>
        <c:lblAlgn val="ctr"/>
        <c:lblOffset val="100"/>
        <c:noMultiLvlLbl val="0"/>
      </c:catAx>
      <c:valAx>
        <c:axId val="17878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530.85760000000005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832512"/>
        <c:axId val="178834048"/>
      </c:barChart>
      <c:catAx>
        <c:axId val="1788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834048"/>
        <c:crosses val="autoZero"/>
        <c:auto val="1"/>
        <c:lblAlgn val="ctr"/>
        <c:lblOffset val="100"/>
        <c:noMultiLvlLbl val="0"/>
      </c:catAx>
      <c:valAx>
        <c:axId val="17883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83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2.8686752000000002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763328"/>
        <c:axId val="167769216"/>
      </c:barChart>
      <c:catAx>
        <c:axId val="16776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769216"/>
        <c:crosses val="autoZero"/>
        <c:auto val="1"/>
        <c:lblAlgn val="ctr"/>
        <c:lblOffset val="100"/>
        <c:noMultiLvlLbl val="0"/>
      </c:catAx>
      <c:valAx>
        <c:axId val="16776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76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7536.4570000000003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926336"/>
        <c:axId val="178927872"/>
      </c:barChart>
      <c:catAx>
        <c:axId val="17892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927872"/>
        <c:crosses val="autoZero"/>
        <c:auto val="1"/>
        <c:lblAlgn val="ctr"/>
        <c:lblOffset val="100"/>
        <c:noMultiLvlLbl val="0"/>
      </c:catAx>
      <c:valAx>
        <c:axId val="17892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92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15.318921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813632"/>
        <c:axId val="181815168"/>
      </c:barChart>
      <c:catAx>
        <c:axId val="18181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815168"/>
        <c:crosses val="autoZero"/>
        <c:auto val="1"/>
        <c:lblAlgn val="ctr"/>
        <c:lblOffset val="100"/>
        <c:noMultiLvlLbl val="0"/>
      </c:catAx>
      <c:valAx>
        <c:axId val="18181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8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2.0169616000000001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858304"/>
        <c:axId val="181859840"/>
      </c:barChart>
      <c:catAx>
        <c:axId val="18185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859840"/>
        <c:crosses val="autoZero"/>
        <c:auto val="1"/>
        <c:lblAlgn val="ctr"/>
        <c:lblOffset val="100"/>
        <c:noMultiLvlLbl val="0"/>
      </c:catAx>
      <c:valAx>
        <c:axId val="18185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85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261.35413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827712"/>
        <c:axId val="167837696"/>
      </c:barChart>
      <c:catAx>
        <c:axId val="16782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37696"/>
        <c:crosses val="autoZero"/>
        <c:auto val="1"/>
        <c:lblAlgn val="ctr"/>
        <c:lblOffset val="100"/>
        <c:noMultiLvlLbl val="0"/>
      </c:catAx>
      <c:valAx>
        <c:axId val="16783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82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1.5779384000000001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867520"/>
        <c:axId val="167869056"/>
      </c:barChart>
      <c:catAx>
        <c:axId val="16786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69056"/>
        <c:crosses val="autoZero"/>
        <c:auto val="1"/>
        <c:lblAlgn val="ctr"/>
        <c:lblOffset val="100"/>
        <c:noMultiLvlLbl val="0"/>
      </c:catAx>
      <c:valAx>
        <c:axId val="167869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8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17.615528000000001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886848"/>
        <c:axId val="167888384"/>
      </c:barChart>
      <c:catAx>
        <c:axId val="16788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88384"/>
        <c:crosses val="autoZero"/>
        <c:auto val="1"/>
        <c:lblAlgn val="ctr"/>
        <c:lblOffset val="100"/>
        <c:noMultiLvlLbl val="0"/>
      </c:catAx>
      <c:valAx>
        <c:axId val="16788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8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2.0169616000000001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979648"/>
        <c:axId val="167981440"/>
      </c:barChart>
      <c:catAx>
        <c:axId val="16797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981440"/>
        <c:crosses val="autoZero"/>
        <c:auto val="1"/>
        <c:lblAlgn val="ctr"/>
        <c:lblOffset val="100"/>
        <c:noMultiLvlLbl val="0"/>
      </c:catAx>
      <c:valAx>
        <c:axId val="1679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9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737.93079999999998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007168"/>
        <c:axId val="168008704"/>
      </c:barChart>
      <c:catAx>
        <c:axId val="16800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08704"/>
        <c:crosses val="autoZero"/>
        <c:auto val="1"/>
        <c:lblAlgn val="ctr"/>
        <c:lblOffset val="100"/>
        <c:noMultiLvlLbl val="0"/>
      </c:catAx>
      <c:valAx>
        <c:axId val="16800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00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7.8577985999999997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026496"/>
        <c:axId val="168028032"/>
      </c:barChart>
      <c:catAx>
        <c:axId val="16802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28032"/>
        <c:crosses val="autoZero"/>
        <c:auto val="1"/>
        <c:lblAlgn val="ctr"/>
        <c:lblOffset val="100"/>
        <c:noMultiLvlLbl val="0"/>
      </c:catAx>
      <c:valAx>
        <c:axId val="16802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02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김양기, ID : H1900043)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07일 13:14:08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1958.9495999999999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67.317350000000005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29.900632999999999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74.465999999999994</v>
      </c>
      <c r="G8" s="60">
        <f>'DRIs DATA 입력'!G8</f>
        <v>9.6180000000000003</v>
      </c>
      <c r="H8" s="60">
        <f>'DRIs DATA 입력'!H8</f>
        <v>15.914999999999999</v>
      </c>
      <c r="I8" s="47"/>
      <c r="J8" s="60" t="s">
        <v>217</v>
      </c>
      <c r="K8" s="60">
        <f>'DRIs DATA 입력'!K8</f>
        <v>14.08</v>
      </c>
      <c r="L8" s="60">
        <f>'DRIs DATA 입력'!L8</f>
        <v>13.396000000000001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662.74469999999997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23.273178000000001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2.8686752000000002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261.35413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91.118470000000002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2.0612550000000001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1.5779384000000001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17.615528000000001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2.0169616000000001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737.93079999999998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7.8577985999999997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3.0363123000000001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1.1887112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530.85760000000005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1184.867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7536.4570000000003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3569.1383999999998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173.29413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125.489136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15.318921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11.013942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913.62969999999996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8.5385489999999994E-2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3.554745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138.26848000000001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85.081479999999999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1" sqref="E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69" t="s">
        <v>278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279</v>
      </c>
      <c r="B4" s="68"/>
      <c r="C4" s="68"/>
      <c r="E4" s="70" t="s">
        <v>280</v>
      </c>
      <c r="F4" s="71"/>
      <c r="G4" s="71"/>
      <c r="H4" s="72"/>
      <c r="J4" s="70" t="s">
        <v>281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282</v>
      </c>
      <c r="V4" s="68"/>
      <c r="W4" s="68"/>
      <c r="X4" s="68"/>
      <c r="Y4" s="68"/>
      <c r="Z4" s="68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286</v>
      </c>
      <c r="L5" s="66" t="s">
        <v>287</v>
      </c>
      <c r="N5" s="66"/>
      <c r="O5" s="66" t="s">
        <v>288</v>
      </c>
      <c r="P5" s="66" t="s">
        <v>289</v>
      </c>
      <c r="Q5" s="66" t="s">
        <v>290</v>
      </c>
      <c r="R5" s="66" t="s">
        <v>291</v>
      </c>
      <c r="S5" s="66" t="s">
        <v>284</v>
      </c>
      <c r="U5" s="66"/>
      <c r="V5" s="66" t="s">
        <v>288</v>
      </c>
      <c r="W5" s="66" t="s">
        <v>289</v>
      </c>
      <c r="X5" s="66" t="s">
        <v>290</v>
      </c>
      <c r="Y5" s="66" t="s">
        <v>291</v>
      </c>
      <c r="Z5" s="66" t="s">
        <v>284</v>
      </c>
    </row>
    <row r="6" spans="1:27">
      <c r="A6" s="66" t="s">
        <v>279</v>
      </c>
      <c r="B6" s="66">
        <v>2200</v>
      </c>
      <c r="C6" s="66">
        <v>1958.9495999999999</v>
      </c>
      <c r="E6" s="66" t="s">
        <v>292</v>
      </c>
      <c r="F6" s="66">
        <v>55</v>
      </c>
      <c r="G6" s="66">
        <v>15</v>
      </c>
      <c r="H6" s="66">
        <v>7</v>
      </c>
      <c r="J6" s="66" t="s">
        <v>292</v>
      </c>
      <c r="K6" s="66">
        <v>0.1</v>
      </c>
      <c r="L6" s="66">
        <v>4</v>
      </c>
      <c r="N6" s="66" t="s">
        <v>293</v>
      </c>
      <c r="O6" s="66">
        <v>50</v>
      </c>
      <c r="P6" s="66">
        <v>60</v>
      </c>
      <c r="Q6" s="66">
        <v>0</v>
      </c>
      <c r="R6" s="66">
        <v>0</v>
      </c>
      <c r="S6" s="66">
        <v>67.317350000000005</v>
      </c>
      <c r="U6" s="66" t="s">
        <v>294</v>
      </c>
      <c r="V6" s="66">
        <v>0</v>
      </c>
      <c r="W6" s="66">
        <v>0</v>
      </c>
      <c r="X6" s="66">
        <v>25</v>
      </c>
      <c r="Y6" s="66">
        <v>0</v>
      </c>
      <c r="Z6" s="66">
        <v>29.900632999999999</v>
      </c>
    </row>
    <row r="7" spans="1:27">
      <c r="E7" s="66" t="s">
        <v>295</v>
      </c>
      <c r="F7" s="66">
        <v>65</v>
      </c>
      <c r="G7" s="66">
        <v>30</v>
      </c>
      <c r="H7" s="66">
        <v>20</v>
      </c>
      <c r="J7" s="66" t="s">
        <v>295</v>
      </c>
      <c r="K7" s="66">
        <v>1</v>
      </c>
      <c r="L7" s="66">
        <v>10</v>
      </c>
    </row>
    <row r="8" spans="1:27">
      <c r="E8" s="66" t="s">
        <v>296</v>
      </c>
      <c r="F8" s="66">
        <v>74.465999999999994</v>
      </c>
      <c r="G8" s="66">
        <v>9.6180000000000003</v>
      </c>
      <c r="H8" s="66">
        <v>15.914999999999999</v>
      </c>
      <c r="J8" s="66" t="s">
        <v>296</v>
      </c>
      <c r="K8" s="66">
        <v>14.08</v>
      </c>
      <c r="L8" s="66">
        <v>13.396000000000001</v>
      </c>
    </row>
    <row r="13" spans="1:27">
      <c r="A13" s="67" t="s">
        <v>297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298</v>
      </c>
      <c r="B14" s="68"/>
      <c r="C14" s="68"/>
      <c r="D14" s="68"/>
      <c r="E14" s="68"/>
      <c r="F14" s="68"/>
      <c r="H14" s="68" t="s">
        <v>299</v>
      </c>
      <c r="I14" s="68"/>
      <c r="J14" s="68"/>
      <c r="K14" s="68"/>
      <c r="L14" s="68"/>
      <c r="M14" s="68"/>
      <c r="O14" s="68" t="s">
        <v>300</v>
      </c>
      <c r="P14" s="68"/>
      <c r="Q14" s="68"/>
      <c r="R14" s="68"/>
      <c r="S14" s="68"/>
      <c r="T14" s="68"/>
      <c r="V14" s="68" t="s">
        <v>301</v>
      </c>
      <c r="W14" s="68"/>
      <c r="X14" s="68"/>
      <c r="Y14" s="68"/>
      <c r="Z14" s="68"/>
      <c r="AA14" s="68"/>
    </row>
    <row r="15" spans="1:27">
      <c r="A15" s="66"/>
      <c r="B15" s="66" t="s">
        <v>288</v>
      </c>
      <c r="C15" s="66" t="s">
        <v>289</v>
      </c>
      <c r="D15" s="66" t="s">
        <v>290</v>
      </c>
      <c r="E15" s="66" t="s">
        <v>291</v>
      </c>
      <c r="F15" s="66" t="s">
        <v>284</v>
      </c>
      <c r="H15" s="66"/>
      <c r="I15" s="66" t="s">
        <v>337</v>
      </c>
      <c r="J15" s="66" t="s">
        <v>338</v>
      </c>
      <c r="K15" s="66" t="s">
        <v>290</v>
      </c>
      <c r="L15" s="66" t="s">
        <v>291</v>
      </c>
      <c r="M15" s="66" t="s">
        <v>284</v>
      </c>
      <c r="O15" s="66"/>
      <c r="P15" s="66" t="s">
        <v>288</v>
      </c>
      <c r="Q15" s="66" t="s">
        <v>289</v>
      </c>
      <c r="R15" s="66" t="s">
        <v>290</v>
      </c>
      <c r="S15" s="66" t="s">
        <v>291</v>
      </c>
      <c r="T15" s="66" t="s">
        <v>284</v>
      </c>
      <c r="V15" s="66"/>
      <c r="W15" s="66" t="s">
        <v>288</v>
      </c>
      <c r="X15" s="66" t="s">
        <v>289</v>
      </c>
      <c r="Y15" s="66" t="s">
        <v>290</v>
      </c>
      <c r="Z15" s="66" t="s">
        <v>291</v>
      </c>
      <c r="AA15" s="66" t="s">
        <v>284</v>
      </c>
    </row>
    <row r="16" spans="1:27">
      <c r="A16" s="66" t="s">
        <v>302</v>
      </c>
      <c r="B16" s="66">
        <v>530</v>
      </c>
      <c r="C16" s="66">
        <v>750</v>
      </c>
      <c r="D16" s="66">
        <v>0</v>
      </c>
      <c r="E16" s="66">
        <v>3000</v>
      </c>
      <c r="F16" s="66">
        <v>662.74469999999997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23.273178000000001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2.8686752000000002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261.35413</v>
      </c>
    </row>
    <row r="23" spans="1:62">
      <c r="A23" s="67" t="s">
        <v>303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304</v>
      </c>
      <c r="B24" s="68"/>
      <c r="C24" s="68"/>
      <c r="D24" s="68"/>
      <c r="E24" s="68"/>
      <c r="F24" s="68"/>
      <c r="H24" s="68" t="s">
        <v>305</v>
      </c>
      <c r="I24" s="68"/>
      <c r="J24" s="68"/>
      <c r="K24" s="68"/>
      <c r="L24" s="68"/>
      <c r="M24" s="68"/>
      <c r="O24" s="68" t="s">
        <v>306</v>
      </c>
      <c r="P24" s="68"/>
      <c r="Q24" s="68"/>
      <c r="R24" s="68"/>
      <c r="S24" s="68"/>
      <c r="T24" s="68"/>
      <c r="V24" s="68" t="s">
        <v>307</v>
      </c>
      <c r="W24" s="68"/>
      <c r="X24" s="68"/>
      <c r="Y24" s="68"/>
      <c r="Z24" s="68"/>
      <c r="AA24" s="68"/>
      <c r="AC24" s="68" t="s">
        <v>308</v>
      </c>
      <c r="AD24" s="68"/>
      <c r="AE24" s="68"/>
      <c r="AF24" s="68"/>
      <c r="AG24" s="68"/>
      <c r="AH24" s="68"/>
      <c r="AJ24" s="68" t="s">
        <v>309</v>
      </c>
      <c r="AK24" s="68"/>
      <c r="AL24" s="68"/>
      <c r="AM24" s="68"/>
      <c r="AN24" s="68"/>
      <c r="AO24" s="68"/>
      <c r="AQ24" s="68" t="s">
        <v>310</v>
      </c>
      <c r="AR24" s="68"/>
      <c r="AS24" s="68"/>
      <c r="AT24" s="68"/>
      <c r="AU24" s="68"/>
      <c r="AV24" s="68"/>
      <c r="AX24" s="68" t="s">
        <v>311</v>
      </c>
      <c r="AY24" s="68"/>
      <c r="AZ24" s="68"/>
      <c r="BA24" s="68"/>
      <c r="BB24" s="68"/>
      <c r="BC24" s="68"/>
      <c r="BE24" s="68" t="s">
        <v>312</v>
      </c>
      <c r="BF24" s="68"/>
      <c r="BG24" s="68"/>
      <c r="BH24" s="68"/>
      <c r="BI24" s="68"/>
      <c r="BJ24" s="68"/>
    </row>
    <row r="25" spans="1:62">
      <c r="A25" s="66"/>
      <c r="B25" s="66" t="s">
        <v>288</v>
      </c>
      <c r="C25" s="66" t="s">
        <v>289</v>
      </c>
      <c r="D25" s="66" t="s">
        <v>290</v>
      </c>
      <c r="E25" s="66" t="s">
        <v>291</v>
      </c>
      <c r="F25" s="66" t="s">
        <v>284</v>
      </c>
      <c r="H25" s="66"/>
      <c r="I25" s="66" t="s">
        <v>288</v>
      </c>
      <c r="J25" s="66" t="s">
        <v>289</v>
      </c>
      <c r="K25" s="66" t="s">
        <v>290</v>
      </c>
      <c r="L25" s="66" t="s">
        <v>291</v>
      </c>
      <c r="M25" s="66" t="s">
        <v>284</v>
      </c>
      <c r="O25" s="66"/>
      <c r="P25" s="66" t="s">
        <v>288</v>
      </c>
      <c r="Q25" s="66" t="s">
        <v>289</v>
      </c>
      <c r="R25" s="66" t="s">
        <v>290</v>
      </c>
      <c r="S25" s="66" t="s">
        <v>291</v>
      </c>
      <c r="T25" s="66" t="s">
        <v>284</v>
      </c>
      <c r="V25" s="66"/>
      <c r="W25" s="66" t="s">
        <v>288</v>
      </c>
      <c r="X25" s="66" t="s">
        <v>289</v>
      </c>
      <c r="Y25" s="66" t="s">
        <v>290</v>
      </c>
      <c r="Z25" s="66" t="s">
        <v>291</v>
      </c>
      <c r="AA25" s="66" t="s">
        <v>284</v>
      </c>
      <c r="AC25" s="66"/>
      <c r="AD25" s="66" t="s">
        <v>288</v>
      </c>
      <c r="AE25" s="66" t="s">
        <v>289</v>
      </c>
      <c r="AF25" s="66" t="s">
        <v>290</v>
      </c>
      <c r="AG25" s="66" t="s">
        <v>291</v>
      </c>
      <c r="AH25" s="66" t="s">
        <v>284</v>
      </c>
      <c r="AJ25" s="66"/>
      <c r="AK25" s="66" t="s">
        <v>288</v>
      </c>
      <c r="AL25" s="66" t="s">
        <v>289</v>
      </c>
      <c r="AM25" s="66" t="s">
        <v>290</v>
      </c>
      <c r="AN25" s="66" t="s">
        <v>291</v>
      </c>
      <c r="AO25" s="66" t="s">
        <v>284</v>
      </c>
      <c r="AQ25" s="66"/>
      <c r="AR25" s="66" t="s">
        <v>288</v>
      </c>
      <c r="AS25" s="66" t="s">
        <v>289</v>
      </c>
      <c r="AT25" s="66" t="s">
        <v>290</v>
      </c>
      <c r="AU25" s="66" t="s">
        <v>291</v>
      </c>
      <c r="AV25" s="66" t="s">
        <v>284</v>
      </c>
      <c r="AX25" s="66"/>
      <c r="AY25" s="66" t="s">
        <v>288</v>
      </c>
      <c r="AZ25" s="66" t="s">
        <v>289</v>
      </c>
      <c r="BA25" s="66" t="s">
        <v>290</v>
      </c>
      <c r="BB25" s="66" t="s">
        <v>291</v>
      </c>
      <c r="BC25" s="66" t="s">
        <v>284</v>
      </c>
      <c r="BE25" s="66"/>
      <c r="BF25" s="66" t="s">
        <v>288</v>
      </c>
      <c r="BG25" s="66" t="s">
        <v>289</v>
      </c>
      <c r="BH25" s="66" t="s">
        <v>290</v>
      </c>
      <c r="BI25" s="66" t="s">
        <v>291</v>
      </c>
      <c r="BJ25" s="66" t="s">
        <v>284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91.118470000000002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2.0612550000000001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1.5779384000000001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17.615528000000001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2.0169616000000001</v>
      </c>
      <c r="AJ26" s="66" t="s">
        <v>313</v>
      </c>
      <c r="AK26" s="66">
        <v>320</v>
      </c>
      <c r="AL26" s="66">
        <v>400</v>
      </c>
      <c r="AM26" s="66">
        <v>0</v>
      </c>
      <c r="AN26" s="66">
        <v>1000</v>
      </c>
      <c r="AO26" s="66">
        <v>737.93079999999998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7.8577985999999997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3.0363123000000001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1.1887112</v>
      </c>
    </row>
    <row r="33" spans="1:68">
      <c r="A33" s="67" t="s">
        <v>314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8" t="s">
        <v>178</v>
      </c>
      <c r="B34" s="68"/>
      <c r="C34" s="68"/>
      <c r="D34" s="68"/>
      <c r="E34" s="68"/>
      <c r="F34" s="68"/>
      <c r="H34" s="68" t="s">
        <v>315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316</v>
      </c>
      <c r="W34" s="68"/>
      <c r="X34" s="68"/>
      <c r="Y34" s="68"/>
      <c r="Z34" s="68"/>
      <c r="AA34" s="68"/>
      <c r="AC34" s="68" t="s">
        <v>317</v>
      </c>
      <c r="AD34" s="68"/>
      <c r="AE34" s="68"/>
      <c r="AF34" s="68"/>
      <c r="AG34" s="68"/>
      <c r="AH34" s="68"/>
      <c r="AJ34" s="68" t="s">
        <v>318</v>
      </c>
      <c r="AK34" s="68"/>
      <c r="AL34" s="68"/>
      <c r="AM34" s="68"/>
      <c r="AN34" s="68"/>
      <c r="AO34" s="68"/>
    </row>
    <row r="35" spans="1:68">
      <c r="A35" s="66"/>
      <c r="B35" s="66" t="s">
        <v>288</v>
      </c>
      <c r="C35" s="66" t="s">
        <v>289</v>
      </c>
      <c r="D35" s="66" t="s">
        <v>290</v>
      </c>
      <c r="E35" s="66" t="s">
        <v>291</v>
      </c>
      <c r="F35" s="66" t="s">
        <v>284</v>
      </c>
      <c r="H35" s="66"/>
      <c r="I35" s="66" t="s">
        <v>288</v>
      </c>
      <c r="J35" s="66" t="s">
        <v>289</v>
      </c>
      <c r="K35" s="66" t="s">
        <v>290</v>
      </c>
      <c r="L35" s="66" t="s">
        <v>291</v>
      </c>
      <c r="M35" s="66" t="s">
        <v>284</v>
      </c>
      <c r="O35" s="66"/>
      <c r="P35" s="66" t="s">
        <v>288</v>
      </c>
      <c r="Q35" s="66" t="s">
        <v>289</v>
      </c>
      <c r="R35" s="66" t="s">
        <v>290</v>
      </c>
      <c r="S35" s="66" t="s">
        <v>291</v>
      </c>
      <c r="T35" s="66" t="s">
        <v>284</v>
      </c>
      <c r="V35" s="66"/>
      <c r="W35" s="66" t="s">
        <v>288</v>
      </c>
      <c r="X35" s="66" t="s">
        <v>289</v>
      </c>
      <c r="Y35" s="66" t="s">
        <v>290</v>
      </c>
      <c r="Z35" s="66" t="s">
        <v>291</v>
      </c>
      <c r="AA35" s="66" t="s">
        <v>284</v>
      </c>
      <c r="AC35" s="66"/>
      <c r="AD35" s="66" t="s">
        <v>288</v>
      </c>
      <c r="AE35" s="66" t="s">
        <v>289</v>
      </c>
      <c r="AF35" s="66" t="s">
        <v>290</v>
      </c>
      <c r="AG35" s="66" t="s">
        <v>291</v>
      </c>
      <c r="AH35" s="66" t="s">
        <v>284</v>
      </c>
      <c r="AJ35" s="66"/>
      <c r="AK35" s="66" t="s">
        <v>288</v>
      </c>
      <c r="AL35" s="66" t="s">
        <v>289</v>
      </c>
      <c r="AM35" s="66" t="s">
        <v>290</v>
      </c>
      <c r="AN35" s="66" t="s">
        <v>291</v>
      </c>
      <c r="AO35" s="66" t="s">
        <v>284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530.85760000000005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1184.867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7536.4570000000003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3569.1383999999998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173.29413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125.489136</v>
      </c>
    </row>
    <row r="43" spans="1:68">
      <c r="A43" s="67" t="s">
        <v>319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320</v>
      </c>
      <c r="B44" s="68"/>
      <c r="C44" s="68"/>
      <c r="D44" s="68"/>
      <c r="E44" s="68"/>
      <c r="F44" s="68"/>
      <c r="H44" s="68" t="s">
        <v>321</v>
      </c>
      <c r="I44" s="68"/>
      <c r="J44" s="68"/>
      <c r="K44" s="68"/>
      <c r="L44" s="68"/>
      <c r="M44" s="68"/>
      <c r="O44" s="68" t="s">
        <v>322</v>
      </c>
      <c r="P44" s="68"/>
      <c r="Q44" s="68"/>
      <c r="R44" s="68"/>
      <c r="S44" s="68"/>
      <c r="T44" s="68"/>
      <c r="V44" s="68" t="s">
        <v>323</v>
      </c>
      <c r="W44" s="68"/>
      <c r="X44" s="68"/>
      <c r="Y44" s="68"/>
      <c r="Z44" s="68"/>
      <c r="AA44" s="68"/>
      <c r="AC44" s="68" t="s">
        <v>324</v>
      </c>
      <c r="AD44" s="68"/>
      <c r="AE44" s="68"/>
      <c r="AF44" s="68"/>
      <c r="AG44" s="68"/>
      <c r="AH44" s="68"/>
      <c r="AJ44" s="68" t="s">
        <v>325</v>
      </c>
      <c r="AK44" s="68"/>
      <c r="AL44" s="68"/>
      <c r="AM44" s="68"/>
      <c r="AN44" s="68"/>
      <c r="AO44" s="68"/>
      <c r="AQ44" s="68" t="s">
        <v>326</v>
      </c>
      <c r="AR44" s="68"/>
      <c r="AS44" s="68"/>
      <c r="AT44" s="68"/>
      <c r="AU44" s="68"/>
      <c r="AV44" s="68"/>
      <c r="AX44" s="68" t="s">
        <v>327</v>
      </c>
      <c r="AY44" s="68"/>
      <c r="AZ44" s="68"/>
      <c r="BA44" s="68"/>
      <c r="BB44" s="68"/>
      <c r="BC44" s="68"/>
      <c r="BE44" s="68" t="s">
        <v>328</v>
      </c>
      <c r="BF44" s="68"/>
      <c r="BG44" s="68"/>
      <c r="BH44" s="68"/>
      <c r="BI44" s="68"/>
      <c r="BJ44" s="68"/>
    </row>
    <row r="45" spans="1:68">
      <c r="A45" s="66"/>
      <c r="B45" s="66" t="s">
        <v>288</v>
      </c>
      <c r="C45" s="66" t="s">
        <v>289</v>
      </c>
      <c r="D45" s="66" t="s">
        <v>290</v>
      </c>
      <c r="E45" s="66" t="s">
        <v>291</v>
      </c>
      <c r="F45" s="66" t="s">
        <v>284</v>
      </c>
      <c r="H45" s="66"/>
      <c r="I45" s="66" t="s">
        <v>288</v>
      </c>
      <c r="J45" s="66" t="s">
        <v>289</v>
      </c>
      <c r="K45" s="66" t="s">
        <v>290</v>
      </c>
      <c r="L45" s="66" t="s">
        <v>291</v>
      </c>
      <c r="M45" s="66" t="s">
        <v>284</v>
      </c>
      <c r="O45" s="66"/>
      <c r="P45" s="66" t="s">
        <v>288</v>
      </c>
      <c r="Q45" s="66" t="s">
        <v>289</v>
      </c>
      <c r="R45" s="66" t="s">
        <v>290</v>
      </c>
      <c r="S45" s="66" t="s">
        <v>291</v>
      </c>
      <c r="T45" s="66" t="s">
        <v>284</v>
      </c>
      <c r="V45" s="66"/>
      <c r="W45" s="66" t="s">
        <v>288</v>
      </c>
      <c r="X45" s="66" t="s">
        <v>289</v>
      </c>
      <c r="Y45" s="66" t="s">
        <v>290</v>
      </c>
      <c r="Z45" s="66" t="s">
        <v>291</v>
      </c>
      <c r="AA45" s="66" t="s">
        <v>284</v>
      </c>
      <c r="AC45" s="66"/>
      <c r="AD45" s="66" t="s">
        <v>288</v>
      </c>
      <c r="AE45" s="66" t="s">
        <v>289</v>
      </c>
      <c r="AF45" s="66" t="s">
        <v>290</v>
      </c>
      <c r="AG45" s="66" t="s">
        <v>291</v>
      </c>
      <c r="AH45" s="66" t="s">
        <v>284</v>
      </c>
      <c r="AJ45" s="66"/>
      <c r="AK45" s="66" t="s">
        <v>288</v>
      </c>
      <c r="AL45" s="66" t="s">
        <v>289</v>
      </c>
      <c r="AM45" s="66" t="s">
        <v>290</v>
      </c>
      <c r="AN45" s="66" t="s">
        <v>291</v>
      </c>
      <c r="AO45" s="66" t="s">
        <v>284</v>
      </c>
      <c r="AQ45" s="66"/>
      <c r="AR45" s="66" t="s">
        <v>288</v>
      </c>
      <c r="AS45" s="66" t="s">
        <v>289</v>
      </c>
      <c r="AT45" s="66" t="s">
        <v>290</v>
      </c>
      <c r="AU45" s="66" t="s">
        <v>291</v>
      </c>
      <c r="AV45" s="66" t="s">
        <v>284</v>
      </c>
      <c r="AX45" s="66"/>
      <c r="AY45" s="66" t="s">
        <v>288</v>
      </c>
      <c r="AZ45" s="66" t="s">
        <v>289</v>
      </c>
      <c r="BA45" s="66" t="s">
        <v>290</v>
      </c>
      <c r="BB45" s="66" t="s">
        <v>291</v>
      </c>
      <c r="BC45" s="66" t="s">
        <v>284</v>
      </c>
      <c r="BE45" s="66"/>
      <c r="BF45" s="66" t="s">
        <v>288</v>
      </c>
      <c r="BG45" s="66" t="s">
        <v>289</v>
      </c>
      <c r="BH45" s="66" t="s">
        <v>290</v>
      </c>
      <c r="BI45" s="66" t="s">
        <v>291</v>
      </c>
      <c r="BJ45" s="66" t="s">
        <v>284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15.318921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11.013942</v>
      </c>
      <c r="O46" s="66" t="s">
        <v>329</v>
      </c>
      <c r="P46" s="66">
        <v>600</v>
      </c>
      <c r="Q46" s="66">
        <v>800</v>
      </c>
      <c r="R46" s="66">
        <v>0</v>
      </c>
      <c r="S46" s="66">
        <v>10000</v>
      </c>
      <c r="T46" s="66">
        <v>913.62969999999996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8.5385489999999994E-2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3.554745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138.26848000000001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85.081479999999999</v>
      </c>
      <c r="AX46" s="66" t="s">
        <v>330</v>
      </c>
      <c r="AY46" s="66"/>
      <c r="AZ46" s="66"/>
      <c r="BA46" s="66"/>
      <c r="BB46" s="66"/>
      <c r="BC46" s="66"/>
      <c r="BE46" s="66" t="s">
        <v>331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9" sqref="C9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333</v>
      </c>
      <c r="B2" s="62" t="s">
        <v>334</v>
      </c>
      <c r="C2" s="62" t="s">
        <v>332</v>
      </c>
      <c r="D2" s="62">
        <v>60</v>
      </c>
      <c r="E2" s="62">
        <v>1958.9495999999999</v>
      </c>
      <c r="F2" s="62">
        <v>314.97266000000002</v>
      </c>
      <c r="G2" s="62">
        <v>40.682589999999998</v>
      </c>
      <c r="H2" s="62">
        <v>24.594185</v>
      </c>
      <c r="I2" s="62">
        <v>16.088405999999999</v>
      </c>
      <c r="J2" s="62">
        <v>67.317350000000005</v>
      </c>
      <c r="K2" s="62">
        <v>38.695869999999999</v>
      </c>
      <c r="L2" s="62">
        <v>28.621479000000001</v>
      </c>
      <c r="M2" s="62">
        <v>29.900632999999999</v>
      </c>
      <c r="N2" s="62">
        <v>2.2249124</v>
      </c>
      <c r="O2" s="62">
        <v>15.422822999999999</v>
      </c>
      <c r="P2" s="62">
        <v>1135.0735</v>
      </c>
      <c r="Q2" s="62">
        <v>31.512646</v>
      </c>
      <c r="R2" s="62">
        <v>662.74469999999997</v>
      </c>
      <c r="S2" s="62">
        <v>104.75699</v>
      </c>
      <c r="T2" s="62">
        <v>6695.8525</v>
      </c>
      <c r="U2" s="62">
        <v>2.8686752000000002</v>
      </c>
      <c r="V2" s="62">
        <v>23.273178000000001</v>
      </c>
      <c r="W2" s="62">
        <v>261.35413</v>
      </c>
      <c r="X2" s="62">
        <v>91.118470000000002</v>
      </c>
      <c r="Y2" s="62">
        <v>2.0612550000000001</v>
      </c>
      <c r="Z2" s="62">
        <v>1.5779384000000001</v>
      </c>
      <c r="AA2" s="62">
        <v>17.615528000000001</v>
      </c>
      <c r="AB2" s="62">
        <v>2.0169616000000001</v>
      </c>
      <c r="AC2" s="62">
        <v>737.93079999999998</v>
      </c>
      <c r="AD2" s="62">
        <v>7.8577985999999997</v>
      </c>
      <c r="AE2" s="62">
        <v>3.0363123000000001</v>
      </c>
      <c r="AF2" s="62">
        <v>1.1887112</v>
      </c>
      <c r="AG2" s="62">
        <v>530.85760000000005</v>
      </c>
      <c r="AH2" s="62">
        <v>318.85201999999998</v>
      </c>
      <c r="AI2" s="62">
        <v>212.00555</v>
      </c>
      <c r="AJ2" s="62">
        <v>1184.867</v>
      </c>
      <c r="AK2" s="62">
        <v>7536.4570000000003</v>
      </c>
      <c r="AL2" s="62">
        <v>173.29413</v>
      </c>
      <c r="AM2" s="62">
        <v>3569.1383999999998</v>
      </c>
      <c r="AN2" s="62">
        <v>125.489136</v>
      </c>
      <c r="AO2" s="62">
        <v>15.318921</v>
      </c>
      <c r="AP2" s="62">
        <v>10.999722500000001</v>
      </c>
      <c r="AQ2" s="62">
        <v>4.3191980000000001</v>
      </c>
      <c r="AR2" s="62">
        <v>11.013942</v>
      </c>
      <c r="AS2" s="62">
        <v>913.62969999999996</v>
      </c>
      <c r="AT2" s="62">
        <v>8.5385489999999994E-2</v>
      </c>
      <c r="AU2" s="62">
        <v>3.554745</v>
      </c>
      <c r="AV2" s="62">
        <v>138.26848000000001</v>
      </c>
      <c r="AW2" s="62">
        <v>85.081479999999999</v>
      </c>
      <c r="AX2" s="62">
        <v>9.0527330000000003E-2</v>
      </c>
      <c r="AY2" s="62">
        <v>1.1340979</v>
      </c>
      <c r="AZ2" s="62">
        <v>320.83751999999998</v>
      </c>
      <c r="BA2" s="62">
        <v>27.435967999999999</v>
      </c>
      <c r="BB2" s="62">
        <v>8.4722829999999991</v>
      </c>
      <c r="BC2" s="62">
        <v>9.7323649999999997</v>
      </c>
      <c r="BD2" s="62">
        <v>9.2225769999999994</v>
      </c>
      <c r="BE2" s="62">
        <v>0.28522328000000002</v>
      </c>
      <c r="BF2" s="62">
        <v>1.9018698000000001</v>
      </c>
      <c r="BG2" s="62">
        <v>6.9387240000000003E-3</v>
      </c>
      <c r="BH2" s="62">
        <v>1.8895350000000002E-2</v>
      </c>
      <c r="BI2" s="62">
        <v>1.4315545000000001E-2</v>
      </c>
      <c r="BJ2" s="62">
        <v>5.0677866000000002E-2</v>
      </c>
      <c r="BK2" s="62">
        <v>5.3374800000000001E-4</v>
      </c>
      <c r="BL2" s="62">
        <v>0.533142</v>
      </c>
      <c r="BM2" s="62">
        <v>6.6890559999999999</v>
      </c>
      <c r="BN2" s="62">
        <v>2.1727688000000001</v>
      </c>
      <c r="BO2" s="62">
        <v>106.38164500000001</v>
      </c>
      <c r="BP2" s="62">
        <v>20.418641999999998</v>
      </c>
      <c r="BQ2" s="62">
        <v>34.545177000000002</v>
      </c>
      <c r="BR2" s="62">
        <v>117.49977</v>
      </c>
      <c r="BS2" s="62">
        <v>27.878876000000002</v>
      </c>
      <c r="BT2" s="62">
        <v>26.527372</v>
      </c>
      <c r="BU2" s="62">
        <v>2.6055233999999999E-3</v>
      </c>
      <c r="BV2" s="62">
        <v>5.0708980000000001E-2</v>
      </c>
      <c r="BW2" s="62">
        <v>1.6853990000000001</v>
      </c>
      <c r="BX2" s="62">
        <v>1.9350445999999999</v>
      </c>
      <c r="BY2" s="62">
        <v>0.10380332</v>
      </c>
      <c r="BZ2" s="62">
        <v>7.0741377000000001E-4</v>
      </c>
      <c r="CA2" s="62">
        <v>1.013193</v>
      </c>
      <c r="CB2" s="62">
        <v>2.0454554E-2</v>
      </c>
      <c r="CC2" s="62">
        <v>0.16019066000000001</v>
      </c>
      <c r="CD2" s="62">
        <v>1.7322248</v>
      </c>
      <c r="CE2" s="62">
        <v>2.2402182E-2</v>
      </c>
      <c r="CF2" s="62">
        <v>9.1145489999999996E-2</v>
      </c>
      <c r="CG2" s="62">
        <v>0</v>
      </c>
      <c r="CH2" s="62">
        <v>1.55227445E-2</v>
      </c>
      <c r="CI2" s="62">
        <v>2.5329929999999999E-3</v>
      </c>
      <c r="CJ2" s="62">
        <v>4.0317949999999998</v>
      </c>
      <c r="CK2" s="62">
        <v>4.6944376000000003E-3</v>
      </c>
      <c r="CL2" s="62">
        <v>0.38585097000000002</v>
      </c>
      <c r="CM2" s="62">
        <v>6.2609295999999999</v>
      </c>
      <c r="CN2" s="62">
        <v>1815.8202000000001</v>
      </c>
      <c r="CO2" s="62">
        <v>3093.8523</v>
      </c>
      <c r="CP2" s="62">
        <v>1636.2559000000001</v>
      </c>
      <c r="CQ2" s="62">
        <v>706.18050000000005</v>
      </c>
      <c r="CR2" s="62">
        <v>358.44116000000002</v>
      </c>
      <c r="CS2" s="62">
        <v>378.05234000000002</v>
      </c>
      <c r="CT2" s="62">
        <v>1756.7438</v>
      </c>
      <c r="CU2" s="62">
        <v>1009.08887</v>
      </c>
      <c r="CV2" s="62">
        <v>1212.4595999999999</v>
      </c>
      <c r="CW2" s="62">
        <v>1135.6738</v>
      </c>
      <c r="CX2" s="62">
        <v>337.21839999999997</v>
      </c>
      <c r="CY2" s="62">
        <v>2414.6104</v>
      </c>
      <c r="CZ2" s="62">
        <v>1183.4404</v>
      </c>
      <c r="DA2" s="62">
        <v>2567.6869999999999</v>
      </c>
      <c r="DB2" s="62">
        <v>2703.7393000000002</v>
      </c>
      <c r="DC2" s="62">
        <v>3631.8125</v>
      </c>
      <c r="DD2" s="62">
        <v>5772.5439999999999</v>
      </c>
      <c r="DE2" s="62">
        <v>1080.4517000000001</v>
      </c>
      <c r="DF2" s="62">
        <v>3206.0414999999998</v>
      </c>
      <c r="DG2" s="62">
        <v>1296.5429999999999</v>
      </c>
      <c r="DH2" s="62">
        <v>84.369680000000002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27.435967999999999</v>
      </c>
      <c r="B6">
        <f>BB2</f>
        <v>8.4722829999999991</v>
      </c>
      <c r="C6">
        <f>BC2</f>
        <v>9.7323649999999997</v>
      </c>
      <c r="D6">
        <f>BD2</f>
        <v>9.2225769999999994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21657</v>
      </c>
      <c r="C2" s="57">
        <f ca="1">YEAR(TODAY())-YEAR(B2)+IF(TODAY()&gt;=DATE(YEAR(TODAY()),MONTH(B2),DAY(B2)),0,-1)</f>
        <v>60</v>
      </c>
      <c r="E2" s="53">
        <v>163</v>
      </c>
      <c r="F2" s="54" t="s">
        <v>40</v>
      </c>
      <c r="G2" s="53">
        <v>63.7</v>
      </c>
      <c r="H2" s="52" t="s">
        <v>42</v>
      </c>
      <c r="I2" s="73">
        <f>ROUND(G3/E3^2,1)</f>
        <v>24</v>
      </c>
    </row>
    <row r="3" spans="1:9">
      <c r="E3" s="52">
        <f>E2/100</f>
        <v>1.63</v>
      </c>
      <c r="F3" s="52" t="s">
        <v>41</v>
      </c>
      <c r="G3" s="52">
        <f>G2</f>
        <v>63.7</v>
      </c>
      <c r="H3" s="52" t="s">
        <v>42</v>
      </c>
      <c r="I3" s="73"/>
    </row>
    <row r="4" spans="1:9">
      <c r="A4" t="s">
        <v>274</v>
      </c>
    </row>
    <row r="5" spans="1:9">
      <c r="B5" s="61">
        <v>43697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K8" sqref="K8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김양기, ID : H1900043)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07일 13:14:08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K17" sqref="K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0" t="s">
        <v>31</v>
      </c>
      <c r="D10" s="90"/>
      <c r="E10" s="91"/>
      <c r="F10" s="94">
        <f>'개인정보 및 신체계측 입력'!B5</f>
        <v>43697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90" t="s">
        <v>33</v>
      </c>
      <c r="D12" s="90"/>
      <c r="E12" s="91"/>
      <c r="F12" s="99">
        <f ca="1">'개인정보 및 신체계측 입력'!C2</f>
        <v>60</v>
      </c>
      <c r="G12" s="99"/>
      <c r="H12" s="99"/>
      <c r="I12" s="99"/>
      <c r="K12" s="141">
        <f>'개인정보 및 신체계측 입력'!E2</f>
        <v>163</v>
      </c>
      <c r="L12" s="142"/>
      <c r="M12" s="135">
        <f>'개인정보 및 신체계측 입력'!G2</f>
        <v>63.7</v>
      </c>
      <c r="N12" s="136"/>
      <c r="O12" s="131" t="s">
        <v>272</v>
      </c>
      <c r="P12" s="128"/>
      <c r="Q12" s="95">
        <f>'개인정보 및 신체계측 입력'!I2</f>
        <v>24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>
      <c r="C14" s="92" t="s">
        <v>32</v>
      </c>
      <c r="D14" s="92"/>
      <c r="E14" s="93"/>
      <c r="F14" s="96" t="str">
        <f>MID('DRIs DATA'!B1,28,3)</f>
        <v>김양기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74.465999999999994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9.6180000000000003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15.914999999999999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8" t="s">
        <v>55</v>
      </c>
      <c r="R69" s="36"/>
      <c r="S69" s="36"/>
      <c r="T69" s="6"/>
    </row>
    <row r="70" spans="2:21" ht="18" customHeight="1" thickBot="1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13.4</v>
      </c>
      <c r="L72" s="37" t="s">
        <v>54</v>
      </c>
      <c r="M72" s="37">
        <f>ROUND('DRIs DATA'!K8,1)</f>
        <v>14.1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>
      <c r="B94" s="126" t="s">
        <v>172</v>
      </c>
      <c r="C94" s="76"/>
      <c r="D94" s="76"/>
      <c r="E94" s="76"/>
      <c r="F94" s="78">
        <f>ROUND('DRIs DATA'!F16/'DRIs DATA'!C16*100,2)</f>
        <v>88.37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193.94</v>
      </c>
      <c r="R94" s="76" t="s">
        <v>168</v>
      </c>
      <c r="S94" s="76"/>
      <c r="T94" s="7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>
      <c r="B121" s="44" t="s">
        <v>172</v>
      </c>
      <c r="C121" s="16"/>
      <c r="D121" s="16"/>
      <c r="E121" s="15"/>
      <c r="F121" s="78">
        <f>ROUND('DRIs DATA'!F26/'DRIs DATA'!C26*100,2)</f>
        <v>91.12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134.46</v>
      </c>
      <c r="R121" s="76" t="s">
        <v>167</v>
      </c>
      <c r="S121" s="76"/>
      <c r="T121" s="7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>
      <c r="B172" s="43" t="s">
        <v>172</v>
      </c>
      <c r="C172" s="20"/>
      <c r="D172" s="20"/>
      <c r="E172" s="6"/>
      <c r="F172" s="78">
        <f>ROUND('DRIs DATA'!F36/'DRIs DATA'!C36*100,2)</f>
        <v>66.36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502.43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>
      <c r="B197" s="43" t="s">
        <v>172</v>
      </c>
      <c r="C197" s="20"/>
      <c r="D197" s="20"/>
      <c r="E197" s="6"/>
      <c r="F197" s="78">
        <f>ROUND('DRIs DATA'!F46/'DRIs DATA'!C46*100,2)</f>
        <v>153.19</v>
      </c>
      <c r="G197" s="78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>
      <c r="K205" s="10"/>
    </row>
    <row r="206" spans="2:20" ht="18" customHeight="1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2020-02-13T08:35:50Z</cp:lastPrinted>
  <dcterms:created xsi:type="dcterms:W3CDTF">2015-06-13T08:19:18Z</dcterms:created>
  <dcterms:modified xsi:type="dcterms:W3CDTF">2020-02-13T08:35:58Z</dcterms:modified>
</cp:coreProperties>
</file>