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<sst xmlns="http://schemas.openxmlformats.org/spreadsheetml/2006/main" count="692" uniqueCount="337">
  <si>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</si>
  <si>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</si>
  <si>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</si>
  <si>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</si>
  <si>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</si>
  <si>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</si>
  <si>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</si>
  <si>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</si>
  <si>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</si>
  <si>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</si>
  <si>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</si>
  <si>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</si>
  <si>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</si>
  <si>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</si>
  <si>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</si>
  <si>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</si>
  <si>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</si>
  <si>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</si>
  <si>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</si>
  <si>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</si>
  <si>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</si>
  <si>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</si>
  <si>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</si>
  <si>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</si>
  <si>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</si>
  <si>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</si>
  <si>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</si>
  <si>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</si>
  <si>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</si>
  <si>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</si>
  <si>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</si>
  <si>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</si>
  <si>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</si>
  <si>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</si>
  <si>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</si>
  <si>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</si>
  <si>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</si>
  <si>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</si>
  <si>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</si>
  <si>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</si>
  <si>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</si>
  <si>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</si>
  <si>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</si>
  <si>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</si>
  <si>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</si>
  <si>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</si>
  <si>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</si>
  <si>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</si>
  <si>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</si>
  <si>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</si>
  <si>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</si>
  <si>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</si>
  <si>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</si>
  <si>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</si>
  <si>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</si>
  <si>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</si>
  <si>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</si>
  <si>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</si>
  <si>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</si>
  <si>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</si>
  <si>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</si>
  <si>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</si>
  <si>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</si>
  <si>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</si>
  <si>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</si>
  <si>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</si>
  <si>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</si>
  <si>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</si>
  <si>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</si>
  <si>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</si>
  <si>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</si>
  <si>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</si>
  <si>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</si>
  <si>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</si>
  <si>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</si>
  <si>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</si>
  <si>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</si>
  <si>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</si>
  <si>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</si>
  <si>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</si>
  <si>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</si>
  <si>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</si>
  <si>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</si>
  <si>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</si>
  <si>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</si>
  <si>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</si>
  <si>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</si>
  <si>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</si>
  <si>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</si>
  <si>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</si>
  <si>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</si>
  <si>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</si>
  <si>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</si>
  <si>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</si>
  <si>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</si>
  <si>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</si>
  <si>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</si>
  <si>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</si>
  <si>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</si>
  <si>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</si>
  <si>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</si>
  <si>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</si>
  <si>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</si>
  <si>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</si>
  <si>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</si>
  <si>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</si>
  <si>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</si>
  <si>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</si>
  <si>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</si>
  <si>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</si>
  <si>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</si>
  <si>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</si>
  <si>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</si>
  <si>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</si>
  <si>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</si>
  <si>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</si>
  <si>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</si>
  <si>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</si>
  <si>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</si>
  <si>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</si>
  <si>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</si>
  <si>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</si>
  <si>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</si>
  <si>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</si>
  <si>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</si>
  <si>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</si>
  <si>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</si>
  <si>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</si>
  <si>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</si>
  <si>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</si>
  <si>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</si>
  <si>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</si>
  <si>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</si>
  <si>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</si>
  <si>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</si>
  <si>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</si>
  <si>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</si>
  <si>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</si>
  <si>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</si>
  <si>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</si>
  <si>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</si>
  <si>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</si>
  <si>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</si>
  <si>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</si>
  <si>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</si>
  <si>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</si>
  <si>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</si>
  <si>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</si>
  <si>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</si>
  <si>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</si>
  <si>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</si>
  <si>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</si>
  <si>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</si>
  <si>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</si>
  <si>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</si>
  <si>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</si>
  <si>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</si>
  <si>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</si>
  <si>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</si>
  <si>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</si>
  <si>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</si>
  <si>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</si>
  <si>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</si>
  <si>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</si>
  <si>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</si>
  <si>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</si>
  <si>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</si>
  <si>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</si>
  <si>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</si>
  <si>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</si>
  <si>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</si>
  <si>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</si>
  <si>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</si>
  <si>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</si>
  <si>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</si>
  <si>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</si>
  <si>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</si>
  <si>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</si>
  <si>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</si>
  <si>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</si>
  <si>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</si>
  <si>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</si>
  <si>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</si>
  <si>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</si>
  <si>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</si>
  <si>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</si>
  <si>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</si>
  <si>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</si>
  <si>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</si>
  <si>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</si>
  <si>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</si>
  <si>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</si>
  <si>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</si>
  <si>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</si>
  <si>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</si>
  <si>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</si>
  <si>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</si>
  <si>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</si>
  <si>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</si>
  <si>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</si>
  <si>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</si>
  <si>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</si>
  <si>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</si>
  <si>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</si>
  <si>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</si>
  <si>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</si>
  <si>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</si>
  <si>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</si>
  <si>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</si>
  <si>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</si>
  <si>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</si>
  <si>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</si>
  <si>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</si>
  <si>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</si>
  <si>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</si>
  <si>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</si>
  <si>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</si>
  <si>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</si>
  <si>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</si>
  <si>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</si>
  <si>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</si>
  <si>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</si>
  <si>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</si>
  <si>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</si>
  <si>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</si>
  <si>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</si>
  <si>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</si>
  <si>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</si>
  <si>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</si>
  <si>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</si>
  <si>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</si>
  <si>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</si>
  <si>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</si>
  <si>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</si>
  <si>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</si>
  <si>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</si>
  <si>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</si>
  <si>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</si>
  <si>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</si>
  <si>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</si>
  <si>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</si>
  <si>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</si>
  <si>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</si>
  <si>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</si>
  <si>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</si>
  <si>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</si>
  <si>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</si>
  <si>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</si>
  <si>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</si>
  <si>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</si>
  <si>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</si>
  <si>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</si>
  <si>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</si>
  <si>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</si>
  <si>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</si>
  <si>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</si>
  <si>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</si>
  <si>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</si>
  <si>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</si>
  <si>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</si>
  <si>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</si>
  <si>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</si>
  <si>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</si>
  <si>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</si>
  <si>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</si>
  <si>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</si>
  <si>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</si>
  <si>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</si>
  <si>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</si>
  <si>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</si>
  <si>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</si>
  <si>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</si>
  <si>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</si>
  <si>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</si>
  <si>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</si>
  <si>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</si>
  <si>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</si>
  <si>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</si>
  <si>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</si>
  <si>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</si>
  <si>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</si>
  <si>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</si>
  <si>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</si>
  <si>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</si>
  <si>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</si>
  <si>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</si>
  <si>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</si>
  <si>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</si>
  <si>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</si>
  <si>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</si>
  <si>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</si>
  <si>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</si>
  <si>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</si>
  <si>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</si>
  <si>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</si>
  <si>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</si>
  <si>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</si>
  <si>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</si>
  <si>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</si>
  <si>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</si>
  <si>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</si>
  <si>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</si>
  <si>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</si>
  <si>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</si>
  <si>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</si>
  <si>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</si>
  <si>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</si>
  <si>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</si>
  <si>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</si>
  <si>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</si>
  <si>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</si>
  <si>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</si>
  <si>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</si>
  <si>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</si>
  <si>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</si>
  <si>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</si>
  <si>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</si>
  <si>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</si>
  <si>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</si>
  <si>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t>H1900044</t>
  </si>
  <si>
    <t>윤기철</t>
  </si>
  <si>
    <t>(설문지 : FFQ 95문항 설문지, 사용자 : 윤기철, ID : H1900044)</t>
  </si>
  <si>
    <t>2020년 02월 07일 13:26:43</t>
  </si>
  <si>
    <t>열량영양소</t>
    <phoneticPr fontId="1" type="noConversion"/>
  </si>
  <si>
    <t>불포화지방산</t>
    <phoneticPr fontId="1" type="noConversion"/>
  </si>
  <si>
    <t>식이섬유(g/일)</t>
    <phoneticPr fontId="1" type="noConversion"/>
  </si>
  <si>
    <t>지용성 비타민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</si>
  <si>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</si>
  <si>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</si>
  <si>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</si>
  <si>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</si>
  <si>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</si>
  <si>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</si>
  <si>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</si>
  <si>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</si>
  <si>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</si>
  <si>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몰리브덴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</si>
</sst>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18.612708999999999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07104"/>
        <c:axId val="60209024"/>
      </c:barChart>
      <c:catAx>
        <c:axId val="6020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09024"/>
        <c:crosses val="autoZero"/>
        <c:auto val="1"/>
        <c:lblAlgn val="ctr"/>
        <c:lblOffset val="100"/>
        <c:noMultiLvlLbl val="0"/>
      </c:catAx>
      <c:valAx>
        <c:axId val="60209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0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0.51120173999999996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87808"/>
        <c:axId val="60182528"/>
      </c:barChart>
      <c:catAx>
        <c:axId val="5928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182528"/>
        <c:crosses val="autoZero"/>
        <c:auto val="1"/>
        <c:lblAlgn val="ctr"/>
        <c:lblOffset val="100"/>
        <c:noMultiLvlLbl val="0"/>
      </c:catAx>
      <c:valAx>
        <c:axId val="6018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8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0.27477049999999997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216448"/>
        <c:axId val="60217984"/>
      </c:barChart>
      <c:catAx>
        <c:axId val="6021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217984"/>
        <c:crosses val="autoZero"/>
        <c:auto val="1"/>
        <c:lblAlgn val="ctr"/>
        <c:lblOffset val="100"/>
        <c:noMultiLvlLbl val="0"/>
      </c:catAx>
      <c:valAx>
        <c:axId val="6021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2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265.28451999999999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5484160"/>
        <c:axId val="155485696"/>
      </c:barChart>
      <c:catAx>
        <c:axId val="155484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485696"/>
        <c:crosses val="autoZero"/>
        <c:auto val="1"/>
        <c:lblAlgn val="ctr"/>
        <c:lblOffset val="100"/>
        <c:noMultiLvlLbl val="0"/>
      </c:catAx>
      <c:valAx>
        <c:axId val="1554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548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677.15485000000001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5499136"/>
        <c:axId val="155509120"/>
      </c:barChart>
      <c:catAx>
        <c:axId val="1554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509120"/>
        <c:crosses val="autoZero"/>
        <c:auto val="1"/>
        <c:lblAlgn val="ctr"/>
        <c:lblOffset val="100"/>
        <c:noMultiLvlLbl val="0"/>
      </c:catAx>
      <c:valAx>
        <c:axId val="155509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549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18.76746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9791360"/>
        <c:axId val="159793152"/>
      </c:barChart>
      <c:catAx>
        <c:axId val="1597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793152"/>
        <c:crosses val="autoZero"/>
        <c:auto val="1"/>
        <c:lblAlgn val="ctr"/>
        <c:lblOffset val="100"/>
        <c:noMultiLvlLbl val="0"/>
      </c:catAx>
      <c:valAx>
        <c:axId val="15979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79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33.187798000000001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9811456"/>
        <c:axId val="159812992"/>
      </c:barChart>
      <c:catAx>
        <c:axId val="1598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812992"/>
        <c:crosses val="autoZero"/>
        <c:auto val="1"/>
        <c:lblAlgn val="ctr"/>
        <c:lblOffset val="100"/>
        <c:noMultiLvlLbl val="0"/>
      </c:catAx>
      <c:valAx>
        <c:axId val="15981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81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2.4872717999999998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9847936"/>
        <c:axId val="159849472"/>
      </c:barChart>
      <c:catAx>
        <c:axId val="15984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849472"/>
        <c:crosses val="autoZero"/>
        <c:auto val="1"/>
        <c:lblAlgn val="ctr"/>
        <c:lblOffset val="100"/>
        <c:noMultiLvlLbl val="0"/>
      </c:catAx>
      <c:valAx>
        <c:axId val="159849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8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145.95384000000001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9892608"/>
        <c:axId val="159894144"/>
      </c:barChart>
      <c:catAx>
        <c:axId val="15989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894144"/>
        <c:crosses val="autoZero"/>
        <c:auto val="1"/>
        <c:lblAlgn val="ctr"/>
        <c:lblOffset val="100"/>
        <c:noMultiLvlLbl val="0"/>
      </c:catAx>
      <c:valAx>
        <c:axId val="1598941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8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3.0710332E-3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9945472"/>
        <c:axId val="159947008"/>
      </c:barChart>
      <c:catAx>
        <c:axId val="15994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947008"/>
        <c:crosses val="autoZero"/>
        <c:auto val="1"/>
        <c:lblAlgn val="ctr"/>
        <c:lblOffset val="100"/>
        <c:noMultiLvlLbl val="0"/>
      </c:catAx>
      <c:valAx>
        <c:axId val="1599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94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0.62605750000000004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9969664"/>
        <c:axId val="159971200"/>
      </c:barChart>
      <c:catAx>
        <c:axId val="15996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971200"/>
        <c:crosses val="autoZero"/>
        <c:auto val="1"/>
        <c:lblAlgn val="ctr"/>
        <c:lblOffset val="100"/>
        <c:noMultiLvlLbl val="0"/>
      </c:catAx>
      <c:valAx>
        <c:axId val="15997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996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4.3612679999999999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2664448"/>
        <c:axId val="162890496"/>
      </c:barChart>
      <c:catAx>
        <c:axId val="16266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890496"/>
        <c:crosses val="autoZero"/>
        <c:auto val="1"/>
        <c:lblAlgn val="ctr"/>
        <c:lblOffset val="100"/>
        <c:noMultiLvlLbl val="0"/>
      </c:catAx>
      <c:valAx>
        <c:axId val="162890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266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20.419632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202752"/>
        <c:axId val="160204288"/>
      </c:barChart>
      <c:catAx>
        <c:axId val="16020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04288"/>
        <c:crosses val="autoZero"/>
        <c:auto val="1"/>
        <c:lblAlgn val="ctr"/>
        <c:lblOffset val="100"/>
        <c:noMultiLvlLbl val="0"/>
      </c:catAx>
      <c:valAx>
        <c:axId val="16020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2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18.828900000000001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219136"/>
        <c:axId val="160220672"/>
      </c:barChart>
      <c:catAx>
        <c:axId val="16021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20672"/>
        <c:crosses val="autoZero"/>
        <c:auto val="1"/>
        <c:lblAlgn val="ctr"/>
        <c:lblOffset val="100"/>
        <c:noMultiLvlLbl val="0"/>
      </c:catAx>
      <c:valAx>
        <c:axId val="16022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21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2.1890000000000001</c:v>
                </c:pt>
                <c:pt idx="1">
                  <c:v>23.334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0300416"/>
        <c:axId val="160699520"/>
      </c:barChart>
      <c:catAx>
        <c:axId val="16030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699520"/>
        <c:crosses val="autoZero"/>
        <c:auto val="1"/>
        <c:lblAlgn val="ctr"/>
        <c:lblOffset val="100"/>
        <c:noMultiLvlLbl val="0"/>
      </c:catAx>
      <c:valAx>
        <c:axId val="16069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0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2.9258296000000001</c:v>
                </c:pt>
                <c:pt idx="1">
                  <c:v>3.4780576000000001</c:v>
                </c:pt>
                <c:pt idx="2">
                  <c:v>2.5897972999999999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101.72134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733824"/>
        <c:axId val="160743808"/>
      </c:barChart>
      <c:catAx>
        <c:axId val="16073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743808"/>
        <c:crosses val="autoZero"/>
        <c:auto val="1"/>
        <c:lblAlgn val="ctr"/>
        <c:lblOffset val="100"/>
        <c:noMultiLvlLbl val="0"/>
      </c:catAx>
      <c:valAx>
        <c:axId val="160743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7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4.3291706999999997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31744"/>
        <c:axId val="160833536"/>
      </c:barChart>
      <c:catAx>
        <c:axId val="16083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33536"/>
        <c:crosses val="autoZero"/>
        <c:auto val="1"/>
        <c:lblAlgn val="ctr"/>
        <c:lblOffset val="100"/>
        <c:noMultiLvlLbl val="0"/>
      </c:catAx>
      <c:valAx>
        <c:axId val="16083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69.790999999999997</c:v>
                </c:pt>
                <c:pt idx="1">
                  <c:v>11.977</c:v>
                </c:pt>
                <c:pt idx="2">
                  <c:v>18.231999999999999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0863744"/>
        <c:axId val="160865280"/>
      </c:barChart>
      <c:catAx>
        <c:axId val="16086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65280"/>
        <c:crosses val="autoZero"/>
        <c:auto val="1"/>
        <c:lblAlgn val="ctr"/>
        <c:lblOffset val="100"/>
        <c:noMultiLvlLbl val="0"/>
      </c:catAx>
      <c:valAx>
        <c:axId val="16086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474.45170000000002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883840"/>
        <c:axId val="160885376"/>
      </c:barChart>
      <c:catAx>
        <c:axId val="1608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85376"/>
        <c:crosses val="autoZero"/>
        <c:auto val="1"/>
        <c:lblAlgn val="ctr"/>
        <c:lblOffset val="100"/>
        <c:noMultiLvlLbl val="0"/>
      </c:catAx>
      <c:valAx>
        <c:axId val="16088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8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21.161152000000001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125120"/>
        <c:axId val="161126656"/>
      </c:barChart>
      <c:catAx>
        <c:axId val="16112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26656"/>
        <c:crosses val="autoZero"/>
        <c:auto val="1"/>
        <c:lblAlgn val="ctr"/>
        <c:lblOffset val="100"/>
        <c:noMultiLvlLbl val="0"/>
      </c:catAx>
      <c:valAx>
        <c:axId val="16112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12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88.752234999999999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149312"/>
        <c:axId val="161150848"/>
      </c:barChart>
      <c:catAx>
        <c:axId val="16114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50848"/>
        <c:crosses val="autoZero"/>
        <c:auto val="1"/>
        <c:lblAlgn val="ctr"/>
        <c:lblOffset val="100"/>
        <c:noMultiLvlLbl val="0"/>
      </c:catAx>
      <c:valAx>
        <c:axId val="16115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14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0.53199770000000002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351232"/>
        <c:axId val="168352768"/>
      </c:barChart>
      <c:catAx>
        <c:axId val="1683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352768"/>
        <c:crosses val="autoZero"/>
        <c:auto val="1"/>
        <c:lblAlgn val="ctr"/>
        <c:lblOffset val="100"/>
        <c:noMultiLvlLbl val="0"/>
      </c:catAx>
      <c:valAx>
        <c:axId val="16835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35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868.72619999999995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22656"/>
        <c:axId val="161224192"/>
      </c:barChart>
      <c:catAx>
        <c:axId val="16122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24192"/>
        <c:crosses val="autoZero"/>
        <c:auto val="1"/>
        <c:lblAlgn val="ctr"/>
        <c:lblOffset val="100"/>
        <c:noMultiLvlLbl val="0"/>
      </c:catAx>
      <c:valAx>
        <c:axId val="16122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22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3.0852883000000002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38400"/>
        <c:axId val="161240192"/>
      </c:barChart>
      <c:catAx>
        <c:axId val="16123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240192"/>
        <c:crosses val="autoZero"/>
        <c:auto val="1"/>
        <c:lblAlgn val="ctr"/>
        <c:lblOffset val="100"/>
        <c:noMultiLvlLbl val="0"/>
      </c:catAx>
      <c:valAx>
        <c:axId val="16124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3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0.34868263999999999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1287168"/>
        <c:axId val="161301248"/>
      </c:barChart>
      <c:catAx>
        <c:axId val="16128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301248"/>
        <c:crosses val="autoZero"/>
        <c:auto val="1"/>
        <c:lblAlgn val="ctr"/>
        <c:lblOffset val="100"/>
        <c:noMultiLvlLbl val="0"/>
      </c:catAx>
      <c:valAx>
        <c:axId val="16130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128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48.828186000000002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555072"/>
        <c:axId val="213603072"/>
      </c:barChart>
      <c:catAx>
        <c:axId val="21355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03072"/>
        <c:crosses val="autoZero"/>
        <c:auto val="1"/>
        <c:lblAlgn val="ctr"/>
        <c:lblOffset val="100"/>
        <c:noMultiLvlLbl val="0"/>
      </c:catAx>
      <c:valAx>
        <c:axId val="21360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55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0.31730580000000003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933056"/>
        <c:axId val="213992192"/>
      </c:barChart>
      <c:catAx>
        <c:axId val="21393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992192"/>
        <c:crosses val="autoZero"/>
        <c:auto val="1"/>
        <c:lblAlgn val="ctr"/>
        <c:lblOffset val="100"/>
        <c:noMultiLvlLbl val="0"/>
      </c:catAx>
      <c:valAx>
        <c:axId val="21399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93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3.8859530000000002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4173568"/>
        <c:axId val="214175104"/>
      </c:barChart>
      <c:catAx>
        <c:axId val="214173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175104"/>
        <c:crosses val="autoZero"/>
        <c:auto val="1"/>
        <c:lblAlgn val="ctr"/>
        <c:lblOffset val="100"/>
        <c:noMultiLvlLbl val="0"/>
      </c:catAx>
      <c:valAx>
        <c:axId val="21417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417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0.34868263999999999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30912"/>
        <c:axId val="57053184"/>
      </c:barChart>
      <c:catAx>
        <c:axId val="5703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53184"/>
        <c:crosses val="autoZero"/>
        <c:auto val="1"/>
        <c:lblAlgn val="ctr"/>
        <c:lblOffset val="100"/>
        <c:noMultiLvlLbl val="0"/>
      </c:catAx>
      <c:valAx>
        <c:axId val="5705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91.409980000000004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066624"/>
        <c:axId val="57068160"/>
      </c:barChart>
      <c:catAx>
        <c:axId val="570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68160"/>
        <c:crosses val="autoZero"/>
        <c:auto val="1"/>
        <c:lblAlgn val="ctr"/>
        <c:lblOffset val="100"/>
        <c:noMultiLvlLbl val="0"/>
      </c:catAx>
      <c:valAx>
        <c:axId val="5706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06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1.1394739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264384"/>
        <c:axId val="59270272"/>
      </c:barChart>
      <c:catAx>
        <c:axId val="5926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270272"/>
        <c:crosses val="autoZero"/>
        <c:auto val="1"/>
        <c:lblAlgn val="ctr"/>
        <c:lblOffset val="100"/>
        <c:noMultiLvlLbl val="0"/>
      </c:catAx>
      <c:valAx>
        <c:axId val="5927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2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윤기철, ID : H1900044)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07일 13:26:43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474.45170000000002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18.612708999999999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4.3612679999999999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69.790999999999997</v>
      </c>
      <c r="G8" s="60">
        <f>'DRIs DATA 입력'!G8</f>
        <v>11.977</v>
      </c>
      <c r="H8" s="60">
        <f>'DRIs DATA 입력'!H8</f>
        <v>18.231999999999999</v>
      </c>
      <c r="I8" s="47"/>
      <c r="J8" s="60" t="s">
        <v>217</v>
      </c>
      <c r="K8" s="60">
        <f>'DRIs DATA 입력'!K8</f>
        <v>2.1890000000000001</v>
      </c>
      <c r="L8" s="60">
        <f>'DRIs DATA 입력'!L8</f>
        <v>23.334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101.72134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4.3291706999999997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0.53199770000000002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48.828186000000002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21.161152000000001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0.40015274000000001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0.31730580000000003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3.8859530000000002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0.34868263999999999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91.409980000000004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1.1394739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0.51120173999999996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0.27477049999999997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88.752234999999999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265.28451999999999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868.72619999999995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677.15485000000001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18.76746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33.187798000000001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3.0852883000000002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2.4872717999999998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145.95384000000001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3.0710332E-3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0.62605750000000004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20.419632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18.828900000000001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11" sqref="H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321</v>
      </c>
      <c r="G1" s="63" t="s">
        <v>277</v>
      </c>
      <c r="H1" s="62" t="s">
        <v>322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323</v>
      </c>
      <c r="F4" s="68"/>
      <c r="G4" s="68"/>
      <c r="H4" s="69"/>
      <c r="J4" s="67" t="s">
        <v>324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280</v>
      </c>
      <c r="V4" s="70"/>
      <c r="W4" s="70"/>
      <c r="X4" s="70"/>
      <c r="Y4" s="70"/>
      <c r="Z4" s="70"/>
    </row>
    <row r="5" spans="1:27">
      <c r="A5" s="66"/>
      <c r="B5" s="66" t="s">
        <v>281</v>
      </c>
      <c r="C5" s="66" t="s">
        <v>282</v>
      </c>
      <c r="E5" s="66"/>
      <c r="F5" s="66" t="s">
        <v>51</v>
      </c>
      <c r="G5" s="66" t="s">
        <v>283</v>
      </c>
      <c r="H5" s="66" t="s">
        <v>47</v>
      </c>
      <c r="J5" s="66"/>
      <c r="K5" s="66" t="s">
        <v>284</v>
      </c>
      <c r="L5" s="66" t="s">
        <v>285</v>
      </c>
      <c r="N5" s="66"/>
      <c r="O5" s="66" t="s">
        <v>286</v>
      </c>
      <c r="P5" s="66" t="s">
        <v>287</v>
      </c>
      <c r="Q5" s="66" t="s">
        <v>288</v>
      </c>
      <c r="R5" s="66" t="s">
        <v>289</v>
      </c>
      <c r="S5" s="66" t="s">
        <v>282</v>
      </c>
      <c r="U5" s="66"/>
      <c r="V5" s="66" t="s">
        <v>286</v>
      </c>
      <c r="W5" s="66" t="s">
        <v>287</v>
      </c>
      <c r="X5" s="66" t="s">
        <v>288</v>
      </c>
      <c r="Y5" s="66" t="s">
        <v>289</v>
      </c>
      <c r="Z5" s="66" t="s">
        <v>282</v>
      </c>
    </row>
    <row r="6" spans="1:27">
      <c r="A6" s="66" t="s">
        <v>279</v>
      </c>
      <c r="B6" s="66">
        <v>2200</v>
      </c>
      <c r="C6" s="66">
        <v>474.45170000000002</v>
      </c>
      <c r="E6" s="66" t="s">
        <v>290</v>
      </c>
      <c r="F6" s="66">
        <v>55</v>
      </c>
      <c r="G6" s="66">
        <v>15</v>
      </c>
      <c r="H6" s="66">
        <v>7</v>
      </c>
      <c r="J6" s="66" t="s">
        <v>290</v>
      </c>
      <c r="K6" s="66">
        <v>0.1</v>
      </c>
      <c r="L6" s="66">
        <v>4</v>
      </c>
      <c r="N6" s="66" t="s">
        <v>291</v>
      </c>
      <c r="O6" s="66">
        <v>50</v>
      </c>
      <c r="P6" s="66">
        <v>60</v>
      </c>
      <c r="Q6" s="66">
        <v>0</v>
      </c>
      <c r="R6" s="66">
        <v>0</v>
      </c>
      <c r="S6" s="66">
        <v>18.612708999999999</v>
      </c>
      <c r="U6" s="66" t="s">
        <v>325</v>
      </c>
      <c r="V6" s="66">
        <v>0</v>
      </c>
      <c r="W6" s="66">
        <v>0</v>
      </c>
      <c r="X6" s="66">
        <v>25</v>
      </c>
      <c r="Y6" s="66">
        <v>0</v>
      </c>
      <c r="Z6" s="66">
        <v>4.3612679999999999</v>
      </c>
    </row>
    <row r="7" spans="1:27">
      <c r="E7" s="66" t="s">
        <v>292</v>
      </c>
      <c r="F7" s="66">
        <v>65</v>
      </c>
      <c r="G7" s="66">
        <v>30</v>
      </c>
      <c r="H7" s="66">
        <v>20</v>
      </c>
      <c r="J7" s="66" t="s">
        <v>292</v>
      </c>
      <c r="K7" s="66">
        <v>1</v>
      </c>
      <c r="L7" s="66">
        <v>10</v>
      </c>
    </row>
    <row r="8" spans="1:27">
      <c r="E8" s="66" t="s">
        <v>293</v>
      </c>
      <c r="F8" s="66">
        <v>69.790999999999997</v>
      </c>
      <c r="G8" s="66">
        <v>11.977</v>
      </c>
      <c r="H8" s="66">
        <v>18.231999999999999</v>
      </c>
      <c r="J8" s="66" t="s">
        <v>293</v>
      </c>
      <c r="K8" s="66">
        <v>2.1890000000000001</v>
      </c>
      <c r="L8" s="66">
        <v>23.334</v>
      </c>
    </row>
    <row r="13" spans="1:27">
      <c r="A13" s="71" t="s">
        <v>326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294</v>
      </c>
      <c r="B14" s="70"/>
      <c r="C14" s="70"/>
      <c r="D14" s="70"/>
      <c r="E14" s="70"/>
      <c r="F14" s="70"/>
      <c r="H14" s="70" t="s">
        <v>295</v>
      </c>
      <c r="I14" s="70"/>
      <c r="J14" s="70"/>
      <c r="K14" s="70"/>
      <c r="L14" s="70"/>
      <c r="M14" s="70"/>
      <c r="O14" s="70" t="s">
        <v>296</v>
      </c>
      <c r="P14" s="70"/>
      <c r="Q14" s="70"/>
      <c r="R14" s="70"/>
      <c r="S14" s="70"/>
      <c r="T14" s="70"/>
      <c r="V14" s="70" t="s">
        <v>327</v>
      </c>
      <c r="W14" s="70"/>
      <c r="X14" s="70"/>
      <c r="Y14" s="70"/>
      <c r="Z14" s="70"/>
      <c r="AA14" s="70"/>
    </row>
    <row r="15" spans="1:27">
      <c r="A15" s="66"/>
      <c r="B15" s="66" t="s">
        <v>286</v>
      </c>
      <c r="C15" s="66" t="s">
        <v>287</v>
      </c>
      <c r="D15" s="66" t="s">
        <v>288</v>
      </c>
      <c r="E15" s="66" t="s">
        <v>289</v>
      </c>
      <c r="F15" s="66" t="s">
        <v>282</v>
      </c>
      <c r="H15" s="66"/>
      <c r="I15" s="66" t="s">
        <v>286</v>
      </c>
      <c r="J15" s="66" t="s">
        <v>287</v>
      </c>
      <c r="K15" s="66" t="s">
        <v>288</v>
      </c>
      <c r="L15" s="66" t="s">
        <v>289</v>
      </c>
      <c r="M15" s="66" t="s">
        <v>282</v>
      </c>
      <c r="O15" s="66"/>
      <c r="P15" s="66" t="s">
        <v>286</v>
      </c>
      <c r="Q15" s="66" t="s">
        <v>287</v>
      </c>
      <c r="R15" s="66" t="s">
        <v>288</v>
      </c>
      <c r="S15" s="66" t="s">
        <v>289</v>
      </c>
      <c r="T15" s="66" t="s">
        <v>282</v>
      </c>
      <c r="V15" s="66"/>
      <c r="W15" s="66" t="s">
        <v>286</v>
      </c>
      <c r="X15" s="66" t="s">
        <v>287</v>
      </c>
      <c r="Y15" s="66" t="s">
        <v>288</v>
      </c>
      <c r="Z15" s="66" t="s">
        <v>289</v>
      </c>
      <c r="AA15" s="66" t="s">
        <v>282</v>
      </c>
    </row>
    <row r="16" spans="1:27">
      <c r="A16" s="66" t="s">
        <v>297</v>
      </c>
      <c r="B16" s="66">
        <v>530</v>
      </c>
      <c r="C16" s="66">
        <v>750</v>
      </c>
      <c r="D16" s="66">
        <v>0</v>
      </c>
      <c r="E16" s="66">
        <v>3000</v>
      </c>
      <c r="F16" s="66">
        <v>101.72134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4.3291706999999997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0.53199770000000002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48.828186000000002</v>
      </c>
    </row>
    <row r="23" spans="1:62">
      <c r="A23" s="71" t="s">
        <v>298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299</v>
      </c>
      <c r="B24" s="70"/>
      <c r="C24" s="70"/>
      <c r="D24" s="70"/>
      <c r="E24" s="70"/>
      <c r="F24" s="70"/>
      <c r="H24" s="70" t="s">
        <v>328</v>
      </c>
      <c r="I24" s="70"/>
      <c r="J24" s="70"/>
      <c r="K24" s="70"/>
      <c r="L24" s="70"/>
      <c r="M24" s="70"/>
      <c r="O24" s="70" t="s">
        <v>300</v>
      </c>
      <c r="P24" s="70"/>
      <c r="Q24" s="70"/>
      <c r="R24" s="70"/>
      <c r="S24" s="70"/>
      <c r="T24" s="70"/>
      <c r="V24" s="70" t="s">
        <v>301</v>
      </c>
      <c r="W24" s="70"/>
      <c r="X24" s="70"/>
      <c r="Y24" s="70"/>
      <c r="Z24" s="70"/>
      <c r="AA24" s="70"/>
      <c r="AC24" s="70" t="s">
        <v>329</v>
      </c>
      <c r="AD24" s="70"/>
      <c r="AE24" s="70"/>
      <c r="AF24" s="70"/>
      <c r="AG24" s="70"/>
      <c r="AH24" s="70"/>
      <c r="AJ24" s="70" t="s">
        <v>330</v>
      </c>
      <c r="AK24" s="70"/>
      <c r="AL24" s="70"/>
      <c r="AM24" s="70"/>
      <c r="AN24" s="70"/>
      <c r="AO24" s="70"/>
      <c r="AQ24" s="70" t="s">
        <v>302</v>
      </c>
      <c r="AR24" s="70"/>
      <c r="AS24" s="70"/>
      <c r="AT24" s="70"/>
      <c r="AU24" s="70"/>
      <c r="AV24" s="70"/>
      <c r="AX24" s="70" t="s">
        <v>303</v>
      </c>
      <c r="AY24" s="70"/>
      <c r="AZ24" s="70"/>
      <c r="BA24" s="70"/>
      <c r="BB24" s="70"/>
      <c r="BC24" s="70"/>
      <c r="BE24" s="70" t="s">
        <v>331</v>
      </c>
      <c r="BF24" s="70"/>
      <c r="BG24" s="70"/>
      <c r="BH24" s="70"/>
      <c r="BI24" s="70"/>
      <c r="BJ24" s="70"/>
    </row>
    <row r="25" spans="1:62">
      <c r="A25" s="66"/>
      <c r="B25" s="66" t="s">
        <v>286</v>
      </c>
      <c r="C25" s="66" t="s">
        <v>287</v>
      </c>
      <c r="D25" s="66" t="s">
        <v>288</v>
      </c>
      <c r="E25" s="66" t="s">
        <v>289</v>
      </c>
      <c r="F25" s="66" t="s">
        <v>282</v>
      </c>
      <c r="H25" s="66"/>
      <c r="I25" s="66" t="s">
        <v>286</v>
      </c>
      <c r="J25" s="66" t="s">
        <v>287</v>
      </c>
      <c r="K25" s="66" t="s">
        <v>288</v>
      </c>
      <c r="L25" s="66" t="s">
        <v>289</v>
      </c>
      <c r="M25" s="66" t="s">
        <v>282</v>
      </c>
      <c r="O25" s="66"/>
      <c r="P25" s="66" t="s">
        <v>286</v>
      </c>
      <c r="Q25" s="66" t="s">
        <v>287</v>
      </c>
      <c r="R25" s="66" t="s">
        <v>288</v>
      </c>
      <c r="S25" s="66" t="s">
        <v>289</v>
      </c>
      <c r="T25" s="66" t="s">
        <v>282</v>
      </c>
      <c r="V25" s="66"/>
      <c r="W25" s="66" t="s">
        <v>286</v>
      </c>
      <c r="X25" s="66" t="s">
        <v>287</v>
      </c>
      <c r="Y25" s="66" t="s">
        <v>288</v>
      </c>
      <c r="Z25" s="66" t="s">
        <v>289</v>
      </c>
      <c r="AA25" s="66" t="s">
        <v>282</v>
      </c>
      <c r="AC25" s="66"/>
      <c r="AD25" s="66" t="s">
        <v>286</v>
      </c>
      <c r="AE25" s="66" t="s">
        <v>287</v>
      </c>
      <c r="AF25" s="66" t="s">
        <v>288</v>
      </c>
      <c r="AG25" s="66" t="s">
        <v>289</v>
      </c>
      <c r="AH25" s="66" t="s">
        <v>282</v>
      </c>
      <c r="AJ25" s="66"/>
      <c r="AK25" s="66" t="s">
        <v>286</v>
      </c>
      <c r="AL25" s="66" t="s">
        <v>287</v>
      </c>
      <c r="AM25" s="66" t="s">
        <v>288</v>
      </c>
      <c r="AN25" s="66" t="s">
        <v>289</v>
      </c>
      <c r="AO25" s="66" t="s">
        <v>282</v>
      </c>
      <c r="AQ25" s="66"/>
      <c r="AR25" s="66" t="s">
        <v>286</v>
      </c>
      <c r="AS25" s="66" t="s">
        <v>287</v>
      </c>
      <c r="AT25" s="66" t="s">
        <v>288</v>
      </c>
      <c r="AU25" s="66" t="s">
        <v>289</v>
      </c>
      <c r="AV25" s="66" t="s">
        <v>282</v>
      </c>
      <c r="AX25" s="66"/>
      <c r="AY25" s="66" t="s">
        <v>286</v>
      </c>
      <c r="AZ25" s="66" t="s">
        <v>287</v>
      </c>
      <c r="BA25" s="66" t="s">
        <v>288</v>
      </c>
      <c r="BB25" s="66" t="s">
        <v>289</v>
      </c>
      <c r="BC25" s="66" t="s">
        <v>282</v>
      </c>
      <c r="BE25" s="66"/>
      <c r="BF25" s="66" t="s">
        <v>286</v>
      </c>
      <c r="BG25" s="66" t="s">
        <v>287</v>
      </c>
      <c r="BH25" s="66" t="s">
        <v>288</v>
      </c>
      <c r="BI25" s="66" t="s">
        <v>289</v>
      </c>
      <c r="BJ25" s="66" t="s">
        <v>282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21.161152000000001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0.40015274000000001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0.31730580000000003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3.8859530000000002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0.34868263999999999</v>
      </c>
      <c r="AJ26" s="66" t="s">
        <v>332</v>
      </c>
      <c r="AK26" s="66">
        <v>320</v>
      </c>
      <c r="AL26" s="66">
        <v>400</v>
      </c>
      <c r="AM26" s="66">
        <v>0</v>
      </c>
      <c r="AN26" s="66">
        <v>1000</v>
      </c>
      <c r="AO26" s="66">
        <v>91.409980000000004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1.1394739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0.51120173999999996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0.27477049999999997</v>
      </c>
    </row>
    <row r="33" spans="1:68">
      <c r="A33" s="71" t="s">
        <v>304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333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334</v>
      </c>
      <c r="W34" s="70"/>
      <c r="X34" s="70"/>
      <c r="Y34" s="70"/>
      <c r="Z34" s="70"/>
      <c r="AA34" s="70"/>
      <c r="AC34" s="70" t="s">
        <v>305</v>
      </c>
      <c r="AD34" s="70"/>
      <c r="AE34" s="70"/>
      <c r="AF34" s="70"/>
      <c r="AG34" s="70"/>
      <c r="AH34" s="70"/>
      <c r="AJ34" s="70" t="s">
        <v>306</v>
      </c>
      <c r="AK34" s="70"/>
      <c r="AL34" s="70"/>
      <c r="AM34" s="70"/>
      <c r="AN34" s="70"/>
      <c r="AO34" s="70"/>
    </row>
    <row r="35" spans="1:68">
      <c r="A35" s="66"/>
      <c r="B35" s="66" t="s">
        <v>286</v>
      </c>
      <c r="C35" s="66" t="s">
        <v>287</v>
      </c>
      <c r="D35" s="66" t="s">
        <v>288</v>
      </c>
      <c r="E35" s="66" t="s">
        <v>289</v>
      </c>
      <c r="F35" s="66" t="s">
        <v>282</v>
      </c>
      <c r="H35" s="66"/>
      <c r="I35" s="66" t="s">
        <v>286</v>
      </c>
      <c r="J35" s="66" t="s">
        <v>287</v>
      </c>
      <c r="K35" s="66" t="s">
        <v>288</v>
      </c>
      <c r="L35" s="66" t="s">
        <v>289</v>
      </c>
      <c r="M35" s="66" t="s">
        <v>282</v>
      </c>
      <c r="O35" s="66"/>
      <c r="P35" s="66" t="s">
        <v>286</v>
      </c>
      <c r="Q35" s="66" t="s">
        <v>287</v>
      </c>
      <c r="R35" s="66" t="s">
        <v>288</v>
      </c>
      <c r="S35" s="66" t="s">
        <v>289</v>
      </c>
      <c r="T35" s="66" t="s">
        <v>282</v>
      </c>
      <c r="V35" s="66"/>
      <c r="W35" s="66" t="s">
        <v>286</v>
      </c>
      <c r="X35" s="66" t="s">
        <v>287</v>
      </c>
      <c r="Y35" s="66" t="s">
        <v>288</v>
      </c>
      <c r="Z35" s="66" t="s">
        <v>289</v>
      </c>
      <c r="AA35" s="66" t="s">
        <v>282</v>
      </c>
      <c r="AC35" s="66"/>
      <c r="AD35" s="66" t="s">
        <v>286</v>
      </c>
      <c r="AE35" s="66" t="s">
        <v>287</v>
      </c>
      <c r="AF35" s="66" t="s">
        <v>288</v>
      </c>
      <c r="AG35" s="66" t="s">
        <v>289</v>
      </c>
      <c r="AH35" s="66" t="s">
        <v>282</v>
      </c>
      <c r="AJ35" s="66"/>
      <c r="AK35" s="66" t="s">
        <v>286</v>
      </c>
      <c r="AL35" s="66" t="s">
        <v>287</v>
      </c>
      <c r="AM35" s="66" t="s">
        <v>288</v>
      </c>
      <c r="AN35" s="66" t="s">
        <v>289</v>
      </c>
      <c r="AO35" s="66" t="s">
        <v>282</v>
      </c>
    </row>
    <row r="36" spans="1:68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88.752234999999999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265.28451999999999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868.72619999999995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677.15485000000001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18.76746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33.187798000000001</v>
      </c>
    </row>
    <row r="43" spans="1:68">
      <c r="A43" s="71" t="s">
        <v>307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308</v>
      </c>
      <c r="B44" s="70"/>
      <c r="C44" s="70"/>
      <c r="D44" s="70"/>
      <c r="E44" s="70"/>
      <c r="F44" s="70"/>
      <c r="H44" s="70" t="s">
        <v>309</v>
      </c>
      <c r="I44" s="70"/>
      <c r="J44" s="70"/>
      <c r="K44" s="70"/>
      <c r="L44" s="70"/>
      <c r="M44" s="70"/>
      <c r="O44" s="70" t="s">
        <v>310</v>
      </c>
      <c r="P44" s="70"/>
      <c r="Q44" s="70"/>
      <c r="R44" s="70"/>
      <c r="S44" s="70"/>
      <c r="T44" s="70"/>
      <c r="V44" s="70" t="s">
        <v>311</v>
      </c>
      <c r="W44" s="70"/>
      <c r="X44" s="70"/>
      <c r="Y44" s="70"/>
      <c r="Z44" s="70"/>
      <c r="AA44" s="70"/>
      <c r="AC44" s="70" t="s">
        <v>312</v>
      </c>
      <c r="AD44" s="70"/>
      <c r="AE44" s="70"/>
      <c r="AF44" s="70"/>
      <c r="AG44" s="70"/>
      <c r="AH44" s="70"/>
      <c r="AJ44" s="70" t="s">
        <v>335</v>
      </c>
      <c r="AK44" s="70"/>
      <c r="AL44" s="70"/>
      <c r="AM44" s="70"/>
      <c r="AN44" s="70"/>
      <c r="AO44" s="70"/>
      <c r="AQ44" s="70" t="s">
        <v>313</v>
      </c>
      <c r="AR44" s="70"/>
      <c r="AS44" s="70"/>
      <c r="AT44" s="70"/>
      <c r="AU44" s="70"/>
      <c r="AV44" s="70"/>
      <c r="AX44" s="70" t="s">
        <v>336</v>
      </c>
      <c r="AY44" s="70"/>
      <c r="AZ44" s="70"/>
      <c r="BA44" s="70"/>
      <c r="BB44" s="70"/>
      <c r="BC44" s="70"/>
      <c r="BE44" s="70" t="s">
        <v>314</v>
      </c>
      <c r="BF44" s="70"/>
      <c r="BG44" s="70"/>
      <c r="BH44" s="70"/>
      <c r="BI44" s="70"/>
      <c r="BJ44" s="70"/>
    </row>
    <row r="45" spans="1:68">
      <c r="A45" s="66"/>
      <c r="B45" s="66" t="s">
        <v>286</v>
      </c>
      <c r="C45" s="66" t="s">
        <v>287</v>
      </c>
      <c r="D45" s="66" t="s">
        <v>288</v>
      </c>
      <c r="E45" s="66" t="s">
        <v>289</v>
      </c>
      <c r="F45" s="66" t="s">
        <v>282</v>
      </c>
      <c r="H45" s="66"/>
      <c r="I45" s="66" t="s">
        <v>286</v>
      </c>
      <c r="J45" s="66" t="s">
        <v>287</v>
      </c>
      <c r="K45" s="66" t="s">
        <v>288</v>
      </c>
      <c r="L45" s="66" t="s">
        <v>289</v>
      </c>
      <c r="M45" s="66" t="s">
        <v>282</v>
      </c>
      <c r="O45" s="66"/>
      <c r="P45" s="66" t="s">
        <v>286</v>
      </c>
      <c r="Q45" s="66" t="s">
        <v>287</v>
      </c>
      <c r="R45" s="66" t="s">
        <v>288</v>
      </c>
      <c r="S45" s="66" t="s">
        <v>289</v>
      </c>
      <c r="T45" s="66" t="s">
        <v>282</v>
      </c>
      <c r="V45" s="66"/>
      <c r="W45" s="66" t="s">
        <v>286</v>
      </c>
      <c r="X45" s="66" t="s">
        <v>287</v>
      </c>
      <c r="Y45" s="66" t="s">
        <v>288</v>
      </c>
      <c r="Z45" s="66" t="s">
        <v>289</v>
      </c>
      <c r="AA45" s="66" t="s">
        <v>282</v>
      </c>
      <c r="AC45" s="66"/>
      <c r="AD45" s="66" t="s">
        <v>286</v>
      </c>
      <c r="AE45" s="66" t="s">
        <v>287</v>
      </c>
      <c r="AF45" s="66" t="s">
        <v>288</v>
      </c>
      <c r="AG45" s="66" t="s">
        <v>289</v>
      </c>
      <c r="AH45" s="66" t="s">
        <v>282</v>
      </c>
      <c r="AJ45" s="66"/>
      <c r="AK45" s="66" t="s">
        <v>286</v>
      </c>
      <c r="AL45" s="66" t="s">
        <v>287</v>
      </c>
      <c r="AM45" s="66" t="s">
        <v>288</v>
      </c>
      <c r="AN45" s="66" t="s">
        <v>289</v>
      </c>
      <c r="AO45" s="66" t="s">
        <v>282</v>
      </c>
      <c r="AQ45" s="66"/>
      <c r="AR45" s="66" t="s">
        <v>286</v>
      </c>
      <c r="AS45" s="66" t="s">
        <v>287</v>
      </c>
      <c r="AT45" s="66" t="s">
        <v>288</v>
      </c>
      <c r="AU45" s="66" t="s">
        <v>289</v>
      </c>
      <c r="AV45" s="66" t="s">
        <v>282</v>
      </c>
      <c r="AX45" s="66"/>
      <c r="AY45" s="66" t="s">
        <v>286</v>
      </c>
      <c r="AZ45" s="66" t="s">
        <v>287</v>
      </c>
      <c r="BA45" s="66" t="s">
        <v>288</v>
      </c>
      <c r="BB45" s="66" t="s">
        <v>289</v>
      </c>
      <c r="BC45" s="66" t="s">
        <v>282</v>
      </c>
      <c r="BE45" s="66"/>
      <c r="BF45" s="66" t="s">
        <v>286</v>
      </c>
      <c r="BG45" s="66" t="s">
        <v>287</v>
      </c>
      <c r="BH45" s="66" t="s">
        <v>288</v>
      </c>
      <c r="BI45" s="66" t="s">
        <v>289</v>
      </c>
      <c r="BJ45" s="66" t="s">
        <v>282</v>
      </c>
    </row>
    <row r="46" spans="1:68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3.0852883000000002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2.4872717999999998</v>
      </c>
      <c r="O46" s="66" t="s">
        <v>315</v>
      </c>
      <c r="P46" s="66">
        <v>600</v>
      </c>
      <c r="Q46" s="66">
        <v>800</v>
      </c>
      <c r="R46" s="66">
        <v>0</v>
      </c>
      <c r="S46" s="66">
        <v>10000</v>
      </c>
      <c r="T46" s="66">
        <v>145.95384000000001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3.0710332E-3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0.62605750000000004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20.419632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18.828900000000001</v>
      </c>
      <c r="AX46" s="66" t="s">
        <v>316</v>
      </c>
      <c r="AY46" s="66"/>
      <c r="AZ46" s="66"/>
      <c r="BA46" s="66"/>
      <c r="BB46" s="66"/>
      <c r="BC46" s="66"/>
      <c r="BE46" s="66" t="s">
        <v>317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4" sqref="C4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319</v>
      </c>
      <c r="B2" s="62" t="s">
        <v>320</v>
      </c>
      <c r="C2" s="62" t="s">
        <v>318</v>
      </c>
      <c r="D2" s="62">
        <v>52</v>
      </c>
      <c r="E2" s="62">
        <v>474.45170000000002</v>
      </c>
      <c r="F2" s="62">
        <v>71.246250000000003</v>
      </c>
      <c r="G2" s="62">
        <v>12.226763999999999</v>
      </c>
      <c r="H2" s="62">
        <v>5.9212723</v>
      </c>
      <c r="I2" s="62">
        <v>6.3054920000000001</v>
      </c>
      <c r="J2" s="62">
        <v>18.612708999999999</v>
      </c>
      <c r="K2" s="62">
        <v>8.4760749999999998</v>
      </c>
      <c r="L2" s="62">
        <v>10.136634000000001</v>
      </c>
      <c r="M2" s="62">
        <v>4.3612679999999999</v>
      </c>
      <c r="N2" s="62">
        <v>0.58595050000000004</v>
      </c>
      <c r="O2" s="62">
        <v>2.3695206999999998</v>
      </c>
      <c r="P2" s="62">
        <v>169.25658999999999</v>
      </c>
      <c r="Q2" s="62">
        <v>4.3016715000000003</v>
      </c>
      <c r="R2" s="62">
        <v>101.72134</v>
      </c>
      <c r="S2" s="62">
        <v>25.751629000000001</v>
      </c>
      <c r="T2" s="62">
        <v>911.63604999999995</v>
      </c>
      <c r="U2" s="62">
        <v>0.53199770000000002</v>
      </c>
      <c r="V2" s="62">
        <v>4.3291706999999997</v>
      </c>
      <c r="W2" s="62">
        <v>48.828186000000002</v>
      </c>
      <c r="X2" s="62">
        <v>21.161152000000001</v>
      </c>
      <c r="Y2" s="62">
        <v>0.40015274000000001</v>
      </c>
      <c r="Z2" s="62">
        <v>0.31730580000000003</v>
      </c>
      <c r="AA2" s="62">
        <v>3.8859530000000002</v>
      </c>
      <c r="AB2" s="62">
        <v>0.34868263999999999</v>
      </c>
      <c r="AC2" s="62">
        <v>91.409980000000004</v>
      </c>
      <c r="AD2" s="62">
        <v>1.1394739</v>
      </c>
      <c r="AE2" s="62">
        <v>0.51120173999999996</v>
      </c>
      <c r="AF2" s="62">
        <v>0.27477049999999997</v>
      </c>
      <c r="AG2" s="62">
        <v>88.752234999999999</v>
      </c>
      <c r="AH2" s="62">
        <v>61.750779999999999</v>
      </c>
      <c r="AI2" s="62">
        <v>27.001456999999998</v>
      </c>
      <c r="AJ2" s="62">
        <v>265.28451999999999</v>
      </c>
      <c r="AK2" s="62">
        <v>868.72619999999995</v>
      </c>
      <c r="AL2" s="62">
        <v>18.76746</v>
      </c>
      <c r="AM2" s="62">
        <v>677.15485000000001</v>
      </c>
      <c r="AN2" s="62">
        <v>33.187798000000001</v>
      </c>
      <c r="AO2" s="62">
        <v>3.0852883000000002</v>
      </c>
      <c r="AP2" s="62">
        <v>2.2485827999999999</v>
      </c>
      <c r="AQ2" s="62">
        <v>0.83670544999999996</v>
      </c>
      <c r="AR2" s="62">
        <v>2.4872717999999998</v>
      </c>
      <c r="AS2" s="62">
        <v>145.95384000000001</v>
      </c>
      <c r="AT2" s="62">
        <v>3.0710332E-3</v>
      </c>
      <c r="AU2" s="62">
        <v>0.62605750000000004</v>
      </c>
      <c r="AV2" s="62">
        <v>20.419632</v>
      </c>
      <c r="AW2" s="62">
        <v>18.828900000000001</v>
      </c>
      <c r="AX2" s="62">
        <v>3.0577803000000001E-2</v>
      </c>
      <c r="AY2" s="62">
        <v>0.32555701999999997</v>
      </c>
      <c r="AZ2" s="62">
        <v>69.577385000000007</v>
      </c>
      <c r="BA2" s="62">
        <v>8.9968959999999996</v>
      </c>
      <c r="BB2" s="62">
        <v>2.9258296000000001</v>
      </c>
      <c r="BC2" s="62">
        <v>3.4780576000000001</v>
      </c>
      <c r="BD2" s="62">
        <v>2.5897972999999999</v>
      </c>
      <c r="BE2" s="62">
        <v>8.5910909999999993E-2</v>
      </c>
      <c r="BF2" s="62">
        <v>0.54317199999999999</v>
      </c>
      <c r="BG2" s="62">
        <v>4.5795576000000001E-4</v>
      </c>
      <c r="BH2" s="62">
        <v>2.3855318E-3</v>
      </c>
      <c r="BI2" s="62">
        <v>2.4834394000000002E-3</v>
      </c>
      <c r="BJ2" s="62">
        <v>1.3066339E-2</v>
      </c>
      <c r="BK2" s="62">
        <v>3.5227366999999997E-5</v>
      </c>
      <c r="BL2" s="62">
        <v>3.4758799999999999E-2</v>
      </c>
      <c r="BM2" s="62">
        <v>0.31190773999999999</v>
      </c>
      <c r="BN2" s="62">
        <v>0.17113918</v>
      </c>
      <c r="BO2" s="62">
        <v>8.9809129999999993</v>
      </c>
      <c r="BP2" s="62">
        <v>0.69707940000000002</v>
      </c>
      <c r="BQ2" s="62">
        <v>2.0812434999999998</v>
      </c>
      <c r="BR2" s="62">
        <v>8.9637989999999999</v>
      </c>
      <c r="BS2" s="62">
        <v>12.070743</v>
      </c>
      <c r="BT2" s="62">
        <v>0.9460501</v>
      </c>
      <c r="BU2" s="62">
        <v>2.4433566E-2</v>
      </c>
      <c r="BV2" s="62">
        <v>4.3167641999999998E-4</v>
      </c>
      <c r="BW2" s="62">
        <v>5.6042823999999998E-2</v>
      </c>
      <c r="BX2" s="62">
        <v>0.16375661</v>
      </c>
      <c r="BY2" s="62">
        <v>3.1918660000000001E-2</v>
      </c>
      <c r="BZ2" s="62">
        <v>1.5840856999999999E-4</v>
      </c>
      <c r="CA2" s="62">
        <v>0.15454573999999999</v>
      </c>
      <c r="CB2" s="62">
        <v>1.2262962000000001E-4</v>
      </c>
      <c r="CC2" s="62">
        <v>4.1432705E-2</v>
      </c>
      <c r="CD2" s="62">
        <v>7.8055299999999994E-2</v>
      </c>
      <c r="CE2" s="62">
        <v>8.1891169999999992E-3</v>
      </c>
      <c r="CF2" s="62">
        <v>3.1029927E-3</v>
      </c>
      <c r="CG2" s="62">
        <v>4.9500000000000003E-7</v>
      </c>
      <c r="CH2" s="62">
        <v>2.9835975999999999E-3</v>
      </c>
      <c r="CI2" s="62">
        <v>2.5328759999999999E-3</v>
      </c>
      <c r="CJ2" s="62">
        <v>0.20432211</v>
      </c>
      <c r="CK2" s="62">
        <v>1.9060543E-3</v>
      </c>
      <c r="CL2" s="62">
        <v>0.24013364000000001</v>
      </c>
      <c r="CM2" s="62">
        <v>0.25382890000000002</v>
      </c>
      <c r="CN2" s="62">
        <v>379.49997000000002</v>
      </c>
      <c r="CO2" s="62">
        <v>681.73974999999996</v>
      </c>
      <c r="CP2" s="62">
        <v>377.78982999999999</v>
      </c>
      <c r="CQ2" s="62">
        <v>140.99484000000001</v>
      </c>
      <c r="CR2" s="62">
        <v>92.774826000000004</v>
      </c>
      <c r="CS2" s="62">
        <v>70.550156000000001</v>
      </c>
      <c r="CT2" s="62">
        <v>404.05148000000003</v>
      </c>
      <c r="CU2" s="62">
        <v>237.49529999999999</v>
      </c>
      <c r="CV2" s="62">
        <v>233.77992</v>
      </c>
      <c r="CW2" s="62">
        <v>264.44537000000003</v>
      </c>
      <c r="CX2" s="62">
        <v>75.051765000000003</v>
      </c>
      <c r="CY2" s="62">
        <v>491.21613000000002</v>
      </c>
      <c r="CZ2" s="62">
        <v>254.76324</v>
      </c>
      <c r="DA2" s="62">
        <v>540.13403000000005</v>
      </c>
      <c r="DB2" s="62">
        <v>533.84984999999995</v>
      </c>
      <c r="DC2" s="62">
        <v>721.54236000000003</v>
      </c>
      <c r="DD2" s="62">
        <v>1584.2638999999999</v>
      </c>
      <c r="DE2" s="62">
        <v>355.84539999999998</v>
      </c>
      <c r="DF2" s="62">
        <v>768.67003999999997</v>
      </c>
      <c r="DG2" s="62">
        <v>315.07960000000003</v>
      </c>
      <c r="DH2" s="62">
        <v>5.7789789999999996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8.9968959999999996</v>
      </c>
      <c r="B6">
        <f>BB2</f>
        <v>2.9258296000000001</v>
      </c>
      <c r="C6">
        <f>BC2</f>
        <v>3.4780576000000001</v>
      </c>
      <c r="D6">
        <f>BD2</f>
        <v>2.5897972999999999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24485</v>
      </c>
      <c r="C2" s="57">
        <f ca="1">YEAR(TODAY())-YEAR(B2)+IF(TODAY()&gt;=DATE(YEAR(TODAY()),MONTH(B2),DAY(B2)),0,-1)</f>
        <v>53</v>
      </c>
      <c r="E2" s="53">
        <v>170</v>
      </c>
      <c r="F2" s="54" t="s">
        <v>40</v>
      </c>
      <c r="G2" s="53">
        <v>64</v>
      </c>
      <c r="H2" s="52" t="s">
        <v>42</v>
      </c>
      <c r="I2" s="73">
        <f>ROUND(G3/E3^2,1)</f>
        <v>22.1</v>
      </c>
    </row>
    <row r="3" spans="1:9">
      <c r="E3" s="52">
        <f>E2/100</f>
        <v>1.7</v>
      </c>
      <c r="F3" s="52" t="s">
        <v>41</v>
      </c>
      <c r="G3" s="52">
        <f>G2</f>
        <v>64</v>
      </c>
      <c r="H3" s="52" t="s">
        <v>42</v>
      </c>
      <c r="I3" s="73"/>
    </row>
    <row r="4" spans="1:9">
      <c r="A4" t="s">
        <v>274</v>
      </c>
    </row>
    <row r="5" spans="1:9">
      <c r="B5" s="61">
        <v>43697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F8" sqref="F8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윤기철, ID : H1900044)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07일 13:26:43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J14" sqref="J14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43697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53</v>
      </c>
      <c r="G12" s="152"/>
      <c r="H12" s="152"/>
      <c r="I12" s="152"/>
      <c r="K12" s="123">
        <f>'개인정보 및 신체계측 입력'!E2</f>
        <v>170</v>
      </c>
      <c r="L12" s="124"/>
      <c r="M12" s="117">
        <f>'개인정보 및 신체계측 입력'!G2</f>
        <v>64</v>
      </c>
      <c r="N12" s="118"/>
      <c r="O12" s="113" t="s">
        <v>272</v>
      </c>
      <c r="P12" s="107"/>
      <c r="Q12" s="110">
        <f>'개인정보 및 신체계측 입력'!I2</f>
        <v>22.1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윤기철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69.790999999999997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11.977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18.231999999999999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0.7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23.3</v>
      </c>
      <c r="L72" s="37" t="s">
        <v>54</v>
      </c>
      <c r="M72" s="37">
        <f>ROUND('DRIs DATA'!K8,1)</f>
        <v>2.2000000000000002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13.56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36.08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21.16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23.25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11.09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57.92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30.85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2020-02-13T08:36:26Z</cp:lastPrinted>
  <dcterms:created xsi:type="dcterms:W3CDTF">2015-06-13T08:19:18Z</dcterms:created>
  <dcterms:modified xsi:type="dcterms:W3CDTF">2020-02-13T08:36:31Z</dcterms:modified>
</cp:coreProperties>
</file>