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<sst xmlns="http://schemas.openxmlformats.org/spreadsheetml/2006/main" count="692" uniqueCount="341">
  <si>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</si>
  <si>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</si>
  <si>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</si>
  <si>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</si>
  <si>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</si>
  <si>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</si>
  <si>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</si>
  <si>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</si>
  <si>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</si>
  <si>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</si>
  <si>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</si>
  <si>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</si>
  <si>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</si>
  <si>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</si>
  <si>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</si>
  <si>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</si>
  <si>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</si>
  <si>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</si>
  <si>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</si>
  <si>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</si>
  <si>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</si>
  <si>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</si>
  <si>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</si>
  <si>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</si>
  <si>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</si>
  <si>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</si>
  <si>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</si>
  <si>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</si>
  <si>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</si>
  <si>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</si>
  <si>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</si>
  <si>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</si>
  <si>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</si>
  <si>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</si>
  <si>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</si>
  <si>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</si>
  <si>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</si>
  <si>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</si>
  <si>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</si>
  <si>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</si>
  <si>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</si>
  <si>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</si>
  <si>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</si>
  <si>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</si>
  <si>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</si>
  <si>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</si>
  <si>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</si>
  <si>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</si>
  <si>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</si>
  <si>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</si>
  <si>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</si>
  <si>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</si>
  <si>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</si>
  <si>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</si>
  <si>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</si>
  <si>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</si>
  <si>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</si>
  <si>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</si>
  <si>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</si>
  <si>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</si>
  <si>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</si>
  <si>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</si>
  <si>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</si>
  <si>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</si>
  <si>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</si>
  <si>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</si>
  <si>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</si>
  <si>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</si>
  <si>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</si>
  <si>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</si>
  <si>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</si>
  <si>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</si>
  <si>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</si>
  <si>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</si>
  <si>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</si>
  <si>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</si>
  <si>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</si>
  <si>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</si>
  <si>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</si>
  <si>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</si>
  <si>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</si>
  <si>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</si>
  <si>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</si>
  <si>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</si>
  <si>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</si>
  <si>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</si>
  <si>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</si>
  <si>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</si>
  <si>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</si>
  <si>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</si>
  <si>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</si>
  <si>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</si>
  <si>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</si>
  <si>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</si>
  <si>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</si>
  <si>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</si>
  <si>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</si>
  <si>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</si>
  <si>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</si>
  <si>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</si>
  <si>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</si>
  <si>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</si>
  <si>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</si>
  <si>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</si>
  <si>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</si>
  <si>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</si>
  <si>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</si>
  <si>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</si>
  <si>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</si>
  <si>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</si>
  <si>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</si>
  <si>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</si>
  <si>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</si>
  <si>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</si>
  <si>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</si>
  <si>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</si>
  <si>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</si>
  <si>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</si>
  <si>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</si>
  <si>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</si>
  <si>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</si>
  <si>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</si>
  <si>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</si>
  <si>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</si>
  <si>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</si>
  <si>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</si>
  <si>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</si>
  <si>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</si>
  <si>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</si>
  <si>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</si>
  <si>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</si>
  <si>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</si>
  <si>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</si>
  <si>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</si>
  <si>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</si>
  <si>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</si>
  <si>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</si>
  <si>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</si>
  <si>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</si>
  <si>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</si>
  <si>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</si>
  <si>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</si>
  <si>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</si>
  <si>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</si>
  <si>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</si>
  <si>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</si>
  <si>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</si>
  <si>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</si>
  <si>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</si>
  <si>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</si>
  <si>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</si>
  <si>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</si>
  <si>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</si>
  <si>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</si>
  <si>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</si>
  <si>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</si>
  <si>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</si>
  <si>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</si>
  <si>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</si>
  <si>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</si>
  <si>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</si>
  <si>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</si>
  <si>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</si>
  <si>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</si>
  <si>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</si>
  <si>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</si>
  <si>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</si>
  <si>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</si>
  <si>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</si>
  <si>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</si>
  <si>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</si>
  <si>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</si>
  <si>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</si>
  <si>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</si>
  <si>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</si>
  <si>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</si>
  <si>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</si>
  <si>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</si>
  <si>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</si>
  <si>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</si>
  <si>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</si>
  <si>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</si>
  <si>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</si>
  <si>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</si>
  <si>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</si>
  <si>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</si>
  <si>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</si>
  <si>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</si>
  <si>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</si>
  <si>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</si>
  <si>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</si>
  <si>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</si>
  <si>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</si>
  <si>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</si>
  <si>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</si>
  <si>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</si>
  <si>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</si>
  <si>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</si>
  <si>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</si>
  <si>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</si>
  <si>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</si>
  <si>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</si>
  <si>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</si>
  <si>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</si>
  <si>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</si>
  <si>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</si>
  <si>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</si>
  <si>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</si>
  <si>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</si>
  <si>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</si>
  <si>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</si>
  <si>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</si>
  <si>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</si>
  <si>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</si>
  <si>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</si>
  <si>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</si>
  <si>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</si>
  <si>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</si>
  <si>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</si>
  <si>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</si>
  <si>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</si>
  <si>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</si>
  <si>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</si>
  <si>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</si>
  <si>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</si>
  <si>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</si>
  <si>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</si>
  <si>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</si>
  <si>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</si>
  <si>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</si>
  <si>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</si>
  <si>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</si>
  <si>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</si>
  <si>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</si>
  <si>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</si>
  <si>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</si>
  <si>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</si>
  <si>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</si>
  <si>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</si>
  <si>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</si>
  <si>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</si>
  <si>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</si>
  <si>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</si>
  <si>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</si>
  <si>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</si>
  <si>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</si>
  <si>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</si>
  <si>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</si>
  <si>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</si>
  <si>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</si>
  <si>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</si>
  <si>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</si>
  <si>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</si>
  <si>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</si>
  <si>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</si>
  <si>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</si>
  <si>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</si>
  <si>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</si>
  <si>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</si>
  <si>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</si>
  <si>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</si>
  <si>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</si>
  <si>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</si>
  <si>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</si>
  <si>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</si>
  <si>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</si>
  <si>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</si>
  <si>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</si>
  <si>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</si>
  <si>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</si>
  <si>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</si>
  <si>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</si>
  <si>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</si>
  <si>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</si>
  <si>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</si>
  <si>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</si>
  <si>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이영자, ID : H1900048)</t>
  </si>
  <si>
    <t>출력시각</t>
    <phoneticPr fontId="1" type="noConversion"/>
  </si>
  <si>
    <t>2020년 02월 10일 15:30:47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</si>
  <si>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</si>
  <si>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</si>
  <si>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</si>
  <si>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</si>
  <si>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</si>
  <si>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</si>
  <si>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</si>
  <si>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</si>
  <si>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</si>
  <si>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</si>
  <si>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</si>
  <si>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</si>
  <si>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</si>
  <si>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</si>
  <si>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</si>
  <si>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</si>
  <si>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</si>
  <si>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</si>
  <si>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</si>
  <si>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</si>
  <si>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</si>
  <si>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</si>
  <si>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</si>
  <si>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</si>
  <si>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</si>
  <si>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</si>
  <si>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</si>
  <si>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</si>
  <si>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</si>
  <si>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</si>
  <si>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</si>
  <si>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</si>
  <si>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</si>
  <si>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</si>
  <si>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</si>
  <si>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</si>
  <si>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</si>
  <si>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</si>
  <si>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</si>
  <si>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</si>
  <si>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</si>
  <si>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</si>
  <si>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</si>
  <si>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</si>
  <si>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</si>
  <si>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</si>
  <si>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</si>
  <si>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</si>
  <si>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</si>
  <si>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</si>
  <si>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</si>
  <si>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</si>
  <si>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</si>
  <si>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</si>
  <si>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</si>
  <si>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</si>
  <si>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</si>
  <si>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</si>
  <si>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H1900048</t>
  </si>
  <si>
    <t>이영자</t>
  </si>
  <si>
    <t>F</t>
  </si>
  <si>
    <t>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</si>
</sst>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40.128689999999999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05984"/>
        <c:axId val="88901888"/>
      </c:barChart>
      <c:catAx>
        <c:axId val="889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1888"/>
        <c:crosses val="autoZero"/>
        <c:auto val="1"/>
        <c:lblAlgn val="ctr"/>
        <c:lblOffset val="100"/>
        <c:noMultiLvlLbl val="0"/>
      </c:catAx>
      <c:valAx>
        <c:axId val="889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1.5734680999999999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7920"/>
        <c:axId val="47619456"/>
      </c:barChart>
      <c:catAx>
        <c:axId val="476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9456"/>
        <c:crosses val="autoZero"/>
        <c:auto val="1"/>
        <c:lblAlgn val="ctr"/>
        <c:lblOffset val="100"/>
        <c:noMultiLvlLbl val="0"/>
      </c:catAx>
      <c:valAx>
        <c:axId val="4761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2.5957997000000002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7248"/>
        <c:axId val="47638784"/>
      </c:barChart>
      <c:catAx>
        <c:axId val="476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8784"/>
        <c:crosses val="autoZero"/>
        <c:auto val="1"/>
        <c:lblAlgn val="ctr"/>
        <c:lblOffset val="100"/>
        <c:noMultiLvlLbl val="0"/>
      </c:catAx>
      <c:valAx>
        <c:axId val="476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710.54499999999996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5216"/>
        <c:axId val="52987008"/>
      </c:barChart>
      <c:catAx>
        <c:axId val="529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7008"/>
        <c:crosses val="autoZero"/>
        <c:auto val="1"/>
        <c:lblAlgn val="ctr"/>
        <c:lblOffset val="100"/>
        <c:noMultiLvlLbl val="0"/>
      </c:catAx>
      <c:valAx>
        <c:axId val="5298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2372.8429999999998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352"/>
        <c:axId val="53014528"/>
      </c:barChart>
      <c:catAx>
        <c:axId val="529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4528"/>
        <c:crosses val="autoZero"/>
        <c:auto val="1"/>
        <c:lblAlgn val="ctr"/>
        <c:lblOffset val="100"/>
        <c:noMultiLvlLbl val="0"/>
      </c:catAx>
      <c:valAx>
        <c:axId val="53014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157.62296000000001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8784"/>
        <c:axId val="56360320"/>
      </c:barChart>
      <c:catAx>
        <c:axId val="563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0320"/>
        <c:crosses val="autoZero"/>
        <c:auto val="1"/>
        <c:lblAlgn val="ctr"/>
        <c:lblOffset val="100"/>
        <c:noMultiLvlLbl val="0"/>
      </c:catAx>
      <c:valAx>
        <c:axId val="563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85.920419999999993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2064"/>
        <c:axId val="57113600"/>
      </c:barChart>
      <c:catAx>
        <c:axId val="5711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3600"/>
        <c:crosses val="autoZero"/>
        <c:auto val="1"/>
        <c:lblAlgn val="ctr"/>
        <c:lblOffset val="100"/>
        <c:noMultiLvlLbl val="0"/>
      </c:catAx>
      <c:valAx>
        <c:axId val="571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6.2978290000000001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2960"/>
        <c:axId val="58874496"/>
      </c:barChart>
      <c:catAx>
        <c:axId val="588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4496"/>
        <c:crosses val="autoZero"/>
        <c:auto val="1"/>
        <c:lblAlgn val="ctr"/>
        <c:lblOffset val="100"/>
        <c:noMultiLvlLbl val="0"/>
      </c:catAx>
      <c:valAx>
        <c:axId val="5887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2306.1923999999999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5344"/>
        <c:axId val="58906880"/>
      </c:barChart>
      <c:catAx>
        <c:axId val="5890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6880"/>
        <c:crosses val="autoZero"/>
        <c:auto val="1"/>
        <c:lblAlgn val="ctr"/>
        <c:lblOffset val="100"/>
        <c:noMultiLvlLbl val="0"/>
      </c:catAx>
      <c:valAx>
        <c:axId val="58906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0.37032022999999997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5168"/>
        <c:axId val="81016704"/>
      </c:barChart>
      <c:catAx>
        <c:axId val="810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6704"/>
        <c:crosses val="autoZero"/>
        <c:auto val="1"/>
        <c:lblAlgn val="ctr"/>
        <c:lblOffset val="100"/>
        <c:noMultiLvlLbl val="0"/>
      </c:catAx>
      <c:valAx>
        <c:axId val="810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1.9645629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39360"/>
        <c:axId val="81040896"/>
      </c:barChart>
      <c:catAx>
        <c:axId val="810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40896"/>
        <c:crosses val="autoZero"/>
        <c:auto val="1"/>
        <c:lblAlgn val="ctr"/>
        <c:lblOffset val="100"/>
        <c:noMultiLvlLbl val="0"/>
      </c:catAx>
      <c:valAx>
        <c:axId val="8104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19.122934000000001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37856"/>
        <c:axId val="103399808"/>
      </c:barChart>
      <c:catAx>
        <c:axId val="10253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399808"/>
        <c:crosses val="autoZero"/>
        <c:auto val="1"/>
        <c:lblAlgn val="ctr"/>
        <c:lblOffset val="100"/>
        <c:noMultiLvlLbl val="0"/>
      </c:catAx>
      <c:valAx>
        <c:axId val="10339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96.339675999999997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1008"/>
        <c:axId val="81060992"/>
      </c:barChart>
      <c:catAx>
        <c:axId val="8105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0992"/>
        <c:crosses val="autoZero"/>
        <c:auto val="1"/>
        <c:lblAlgn val="ctr"/>
        <c:lblOffset val="100"/>
        <c:noMultiLvlLbl val="0"/>
      </c:catAx>
      <c:valAx>
        <c:axId val="8106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42.644416999999997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71488"/>
        <c:axId val="81073280"/>
      </c:barChart>
      <c:catAx>
        <c:axId val="810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73280"/>
        <c:crosses val="autoZero"/>
        <c:auto val="1"/>
        <c:lblAlgn val="ctr"/>
        <c:lblOffset val="100"/>
        <c:noMultiLvlLbl val="0"/>
      </c:catAx>
      <c:valAx>
        <c:axId val="8107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13.930999999999999</c:v>
                </c:pt>
                <c:pt idx="1">
                  <c:v>13.698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140736"/>
        <c:axId val="81142528"/>
      </c:barChart>
      <c:catAx>
        <c:axId val="8114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42528"/>
        <c:crosses val="autoZero"/>
        <c:auto val="1"/>
        <c:lblAlgn val="ctr"/>
        <c:lblOffset val="100"/>
        <c:noMultiLvlLbl val="0"/>
      </c:catAx>
      <c:valAx>
        <c:axId val="8114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6.3160663000000001</c:v>
                </c:pt>
                <c:pt idx="1">
                  <c:v>6.2040343</c:v>
                </c:pt>
                <c:pt idx="2">
                  <c:v>6.8978634000000003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513.58825999999999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85024"/>
        <c:axId val="81190912"/>
      </c:barChart>
      <c:catAx>
        <c:axId val="811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0912"/>
        <c:crosses val="autoZero"/>
        <c:auto val="1"/>
        <c:lblAlgn val="ctr"/>
        <c:lblOffset val="100"/>
        <c:noMultiLvlLbl val="0"/>
      </c:catAx>
      <c:valAx>
        <c:axId val="81190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12.888862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5120"/>
        <c:axId val="81206656"/>
      </c:barChart>
      <c:catAx>
        <c:axId val="8120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6656"/>
        <c:crosses val="autoZero"/>
        <c:auto val="1"/>
        <c:lblAlgn val="ctr"/>
        <c:lblOffset val="100"/>
        <c:noMultiLvlLbl val="0"/>
      </c:catAx>
      <c:valAx>
        <c:axId val="8120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73.405000000000001</c:v>
                </c:pt>
                <c:pt idx="1">
                  <c:v>9.3130000000000006</c:v>
                </c:pt>
                <c:pt idx="2">
                  <c:v>17.283000000000001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49408"/>
        <c:axId val="81250944"/>
      </c:barChart>
      <c:catAx>
        <c:axId val="812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50944"/>
        <c:crosses val="autoZero"/>
        <c:auto val="1"/>
        <c:lblAlgn val="ctr"/>
        <c:lblOffset val="100"/>
        <c:noMultiLvlLbl val="0"/>
      </c:catAx>
      <c:valAx>
        <c:axId val="8125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1022.4154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65408"/>
        <c:axId val="81266944"/>
      </c:barChart>
      <c:catAx>
        <c:axId val="812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66944"/>
        <c:crosses val="autoZero"/>
        <c:auto val="1"/>
        <c:lblAlgn val="ctr"/>
        <c:lblOffset val="100"/>
        <c:noMultiLvlLbl val="0"/>
      </c:catAx>
      <c:valAx>
        <c:axId val="81266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131.13141999999999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01888"/>
        <c:axId val="81303424"/>
      </c:barChart>
      <c:catAx>
        <c:axId val="813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03424"/>
        <c:crosses val="autoZero"/>
        <c:auto val="1"/>
        <c:lblAlgn val="ctr"/>
        <c:lblOffset val="100"/>
        <c:noMultiLvlLbl val="0"/>
      </c:catAx>
      <c:valAx>
        <c:axId val="81303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441.10433999999998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17888"/>
        <c:axId val="81319424"/>
      </c:barChart>
      <c:catAx>
        <c:axId val="8131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19424"/>
        <c:crosses val="autoZero"/>
        <c:auto val="1"/>
        <c:lblAlgn val="ctr"/>
        <c:lblOffset val="100"/>
        <c:noMultiLvlLbl val="0"/>
      </c:catAx>
      <c:valAx>
        <c:axId val="8131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2.5762885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462272"/>
        <c:axId val="129464576"/>
      </c:barChart>
      <c:catAx>
        <c:axId val="1294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64576"/>
        <c:crosses val="autoZero"/>
        <c:auto val="1"/>
        <c:lblAlgn val="ctr"/>
        <c:lblOffset val="100"/>
        <c:noMultiLvlLbl val="0"/>
      </c:catAx>
      <c:valAx>
        <c:axId val="12946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4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5002.7466000000004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19648"/>
        <c:axId val="81421440"/>
      </c:barChart>
      <c:catAx>
        <c:axId val="814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21440"/>
        <c:crosses val="autoZero"/>
        <c:auto val="1"/>
        <c:lblAlgn val="ctr"/>
        <c:lblOffset val="100"/>
        <c:noMultiLvlLbl val="0"/>
      </c:catAx>
      <c:valAx>
        <c:axId val="8142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11.240017999999999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35648"/>
        <c:axId val="81445632"/>
      </c:barChart>
      <c:catAx>
        <c:axId val="814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45632"/>
        <c:crosses val="autoZero"/>
        <c:auto val="1"/>
        <c:lblAlgn val="ctr"/>
        <c:lblOffset val="100"/>
        <c:noMultiLvlLbl val="0"/>
      </c:catAx>
      <c:valAx>
        <c:axId val="8144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1.1560239000000001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80320"/>
        <c:axId val="81482112"/>
      </c:barChart>
      <c:catAx>
        <c:axId val="8148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82112"/>
        <c:crosses val="autoZero"/>
        <c:auto val="1"/>
        <c:lblAlgn val="ctr"/>
        <c:lblOffset val="100"/>
        <c:noMultiLvlLbl val="0"/>
      </c:catAx>
      <c:valAx>
        <c:axId val="8148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215.71313000000001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14240"/>
        <c:axId val="141515776"/>
      </c:barChart>
      <c:catAx>
        <c:axId val="1415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15776"/>
        <c:crosses val="autoZero"/>
        <c:auto val="1"/>
        <c:lblAlgn val="ctr"/>
        <c:lblOffset val="100"/>
        <c:noMultiLvlLbl val="0"/>
      </c:catAx>
      <c:valAx>
        <c:axId val="1415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0.93600296999999999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790464"/>
        <c:axId val="183300864"/>
      </c:barChart>
      <c:catAx>
        <c:axId val="1697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00864"/>
        <c:crosses val="autoZero"/>
        <c:auto val="1"/>
        <c:lblAlgn val="ctr"/>
        <c:lblOffset val="100"/>
        <c:noMultiLvlLbl val="0"/>
      </c:catAx>
      <c:valAx>
        <c:axId val="18330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7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12.071081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49440"/>
        <c:axId val="47555328"/>
      </c:barChart>
      <c:catAx>
        <c:axId val="475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5328"/>
        <c:crosses val="autoZero"/>
        <c:auto val="1"/>
        <c:lblAlgn val="ctr"/>
        <c:lblOffset val="100"/>
        <c:noMultiLvlLbl val="0"/>
      </c:catAx>
      <c:valAx>
        <c:axId val="4755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1.1560239000000001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4288"/>
        <c:axId val="47565824"/>
      </c:barChart>
      <c:catAx>
        <c:axId val="475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5824"/>
        <c:crosses val="autoZero"/>
        <c:auto val="1"/>
        <c:lblAlgn val="ctr"/>
        <c:lblOffset val="100"/>
        <c:noMultiLvlLbl val="0"/>
      </c:catAx>
      <c:valAx>
        <c:axId val="4756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442.32083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3616"/>
        <c:axId val="47585152"/>
      </c:barChart>
      <c:catAx>
        <c:axId val="475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5152"/>
        <c:crosses val="autoZero"/>
        <c:auto val="1"/>
        <c:lblAlgn val="ctr"/>
        <c:lblOffset val="100"/>
        <c:noMultiLvlLbl val="0"/>
      </c:catAx>
      <c:valAx>
        <c:axId val="475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8.2328279999999996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8592"/>
        <c:axId val="47608576"/>
      </c:barChart>
      <c:catAx>
        <c:axId val="4759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8576"/>
        <c:crosses val="autoZero"/>
        <c:auto val="1"/>
        <c:lblAlgn val="ctr"/>
        <c:lblOffset val="100"/>
        <c:noMultiLvlLbl val="0"/>
      </c:catAx>
      <c:valAx>
        <c:axId val="4760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이영자, ID : H1900048)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15:30:47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56</v>
      </c>
      <c r="B4" s="70"/>
      <c r="C4" s="70"/>
      <c r="D4" s="47"/>
      <c r="E4" s="67" t="s">
        <v>198</v>
      </c>
      <c r="F4" s="68"/>
      <c r="G4" s="68"/>
      <c r="H4" s="69"/>
      <c r="I4" s="47"/>
      <c r="J4" s="67" t="s">
        <v>199</v>
      </c>
      <c r="K4" s="68"/>
      <c r="L4" s="69"/>
      <c r="M4" s="47"/>
      <c r="N4" s="70" t="s">
        <v>200</v>
      </c>
      <c r="O4" s="70"/>
      <c r="P4" s="70"/>
      <c r="Q4" s="70"/>
      <c r="R4" s="70"/>
      <c r="S4" s="70"/>
      <c r="T4" s="47"/>
      <c r="U4" s="70" t="s">
        <v>201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202</v>
      </c>
      <c r="C5" s="60" t="s">
        <v>203</v>
      </c>
      <c r="D5" s="47"/>
      <c r="E5" s="60"/>
      <c r="F5" s="60" t="s">
        <v>204</v>
      </c>
      <c r="G5" s="60" t="s">
        <v>205</v>
      </c>
      <c r="H5" s="60" t="s">
        <v>200</v>
      </c>
      <c r="I5" s="47"/>
      <c r="J5" s="60"/>
      <c r="K5" s="60" t="s">
        <v>206</v>
      </c>
      <c r="L5" s="60" t="s">
        <v>207</v>
      </c>
      <c r="M5" s="47"/>
      <c r="N5" s="60"/>
      <c r="O5" s="60" t="s">
        <v>208</v>
      </c>
      <c r="P5" s="60" t="s">
        <v>209</v>
      </c>
      <c r="Q5" s="60" t="s">
        <v>210</v>
      </c>
      <c r="R5" s="60" t="s">
        <v>211</v>
      </c>
      <c r="S5" s="60" t="s">
        <v>203</v>
      </c>
      <c r="T5" s="47"/>
      <c r="U5" s="60"/>
      <c r="V5" s="60" t="s">
        <v>208</v>
      </c>
      <c r="W5" s="60" t="s">
        <v>209</v>
      </c>
      <c r="X5" s="60" t="s">
        <v>210</v>
      </c>
      <c r="Y5" s="60" t="s">
        <v>211</v>
      </c>
      <c r="Z5" s="60" t="s">
        <v>203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56</v>
      </c>
      <c r="B6" s="60">
        <f>'DRIs DATA 입력'!B6</f>
        <v>1800</v>
      </c>
      <c r="C6" s="60">
        <f>'DRIs DATA 입력'!C6</f>
        <v>1022.4154</v>
      </c>
      <c r="D6" s="47"/>
      <c r="E6" s="60" t="s">
        <v>215</v>
      </c>
      <c r="F6" s="60">
        <v>65</v>
      </c>
      <c r="G6" s="60">
        <v>30</v>
      </c>
      <c r="H6" s="60">
        <v>20</v>
      </c>
      <c r="I6" s="47"/>
      <c r="J6" s="60" t="s">
        <v>212</v>
      </c>
      <c r="K6" s="60">
        <v>0.1</v>
      </c>
      <c r="L6" s="60">
        <v>4</v>
      </c>
      <c r="M6" s="47"/>
      <c r="N6" s="60" t="s">
        <v>213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40.128689999999999</v>
      </c>
      <c r="T6" s="47"/>
      <c r="U6" s="60" t="s">
        <v>214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19.122934000000001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272</v>
      </c>
      <c r="F7" s="60">
        <v>60</v>
      </c>
      <c r="G7" s="60">
        <v>27</v>
      </c>
      <c r="H7" s="60">
        <v>13</v>
      </c>
      <c r="I7" s="47"/>
      <c r="J7" s="60" t="s">
        <v>272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216</v>
      </c>
      <c r="F8" s="60">
        <f>'DRIs DATA 입력'!F8</f>
        <v>73.405000000000001</v>
      </c>
      <c r="G8" s="60">
        <f>'DRIs DATA 입력'!G8</f>
        <v>9.3130000000000006</v>
      </c>
      <c r="H8" s="60">
        <f>'DRIs DATA 입력'!H8</f>
        <v>17.283000000000001</v>
      </c>
      <c r="I8" s="47"/>
      <c r="J8" s="60" t="s">
        <v>216</v>
      </c>
      <c r="K8" s="60">
        <f>'DRIs DATA 입력'!K8</f>
        <v>13.930999999999999</v>
      </c>
      <c r="L8" s="60">
        <f>'DRIs DATA 입력'!L8</f>
        <v>13.698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218</v>
      </c>
      <c r="B14" s="70"/>
      <c r="C14" s="70"/>
      <c r="D14" s="70"/>
      <c r="E14" s="70"/>
      <c r="F14" s="70"/>
      <c r="G14" s="47"/>
      <c r="H14" s="70" t="s">
        <v>219</v>
      </c>
      <c r="I14" s="70"/>
      <c r="J14" s="70"/>
      <c r="K14" s="70"/>
      <c r="L14" s="70"/>
      <c r="M14" s="70"/>
      <c r="N14" s="47"/>
      <c r="O14" s="70" t="s">
        <v>220</v>
      </c>
      <c r="P14" s="70"/>
      <c r="Q14" s="70"/>
      <c r="R14" s="70"/>
      <c r="S14" s="70"/>
      <c r="T14" s="70"/>
      <c r="U14" s="47"/>
      <c r="V14" s="70" t="s">
        <v>221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208</v>
      </c>
      <c r="C15" s="60" t="s">
        <v>209</v>
      </c>
      <c r="D15" s="60" t="s">
        <v>210</v>
      </c>
      <c r="E15" s="60" t="s">
        <v>211</v>
      </c>
      <c r="F15" s="60" t="s">
        <v>203</v>
      </c>
      <c r="G15" s="47"/>
      <c r="H15" s="60"/>
      <c r="I15" s="60" t="s">
        <v>208</v>
      </c>
      <c r="J15" s="60" t="s">
        <v>209</v>
      </c>
      <c r="K15" s="60" t="s">
        <v>210</v>
      </c>
      <c r="L15" s="60" t="s">
        <v>211</v>
      </c>
      <c r="M15" s="60" t="s">
        <v>203</v>
      </c>
      <c r="N15" s="47"/>
      <c r="O15" s="60"/>
      <c r="P15" s="60" t="s">
        <v>208</v>
      </c>
      <c r="Q15" s="60" t="s">
        <v>209</v>
      </c>
      <c r="R15" s="60" t="s">
        <v>210</v>
      </c>
      <c r="S15" s="60" t="s">
        <v>211</v>
      </c>
      <c r="T15" s="60" t="s">
        <v>203</v>
      </c>
      <c r="U15" s="47"/>
      <c r="V15" s="60"/>
      <c r="W15" s="60" t="s">
        <v>208</v>
      </c>
      <c r="X15" s="60" t="s">
        <v>209</v>
      </c>
      <c r="Y15" s="60" t="s">
        <v>210</v>
      </c>
      <c r="Z15" s="60" t="s">
        <v>211</v>
      </c>
      <c r="AA15" s="60" t="s">
        <v>203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222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513.58825999999999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12.888862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2.5762885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215.71313000000001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224</v>
      </c>
      <c r="B24" s="70"/>
      <c r="C24" s="70"/>
      <c r="D24" s="70"/>
      <c r="E24" s="70"/>
      <c r="F24" s="70"/>
      <c r="G24" s="47"/>
      <c r="H24" s="70" t="s">
        <v>225</v>
      </c>
      <c r="I24" s="70"/>
      <c r="J24" s="70"/>
      <c r="K24" s="70"/>
      <c r="L24" s="70"/>
      <c r="M24" s="70"/>
      <c r="N24" s="47"/>
      <c r="O24" s="70" t="s">
        <v>226</v>
      </c>
      <c r="P24" s="70"/>
      <c r="Q24" s="70"/>
      <c r="R24" s="70"/>
      <c r="S24" s="70"/>
      <c r="T24" s="70"/>
      <c r="U24" s="47"/>
      <c r="V24" s="70" t="s">
        <v>227</v>
      </c>
      <c r="W24" s="70"/>
      <c r="X24" s="70"/>
      <c r="Y24" s="70"/>
      <c r="Z24" s="70"/>
      <c r="AA24" s="70"/>
      <c r="AB24" s="47"/>
      <c r="AC24" s="70" t="s">
        <v>228</v>
      </c>
      <c r="AD24" s="70"/>
      <c r="AE24" s="70"/>
      <c r="AF24" s="70"/>
      <c r="AG24" s="70"/>
      <c r="AH24" s="70"/>
      <c r="AI24" s="47"/>
      <c r="AJ24" s="70" t="s">
        <v>229</v>
      </c>
      <c r="AK24" s="70"/>
      <c r="AL24" s="70"/>
      <c r="AM24" s="70"/>
      <c r="AN24" s="70"/>
      <c r="AO24" s="70"/>
      <c r="AP24" s="47"/>
      <c r="AQ24" s="70" t="s">
        <v>230</v>
      </c>
      <c r="AR24" s="70"/>
      <c r="AS24" s="70"/>
      <c r="AT24" s="70"/>
      <c r="AU24" s="70"/>
      <c r="AV24" s="70"/>
      <c r="AW24" s="47"/>
      <c r="AX24" s="70" t="s">
        <v>231</v>
      </c>
      <c r="AY24" s="70"/>
      <c r="AZ24" s="70"/>
      <c r="BA24" s="70"/>
      <c r="BB24" s="70"/>
      <c r="BC24" s="70"/>
      <c r="BD24" s="47"/>
      <c r="BE24" s="70" t="s">
        <v>232</v>
      </c>
      <c r="BF24" s="70"/>
      <c r="BG24" s="70"/>
      <c r="BH24" s="70"/>
      <c r="BI24" s="70"/>
      <c r="BJ24" s="70"/>
    </row>
    <row r="25" spans="1:62">
      <c r="A25" s="60"/>
      <c r="B25" s="60" t="s">
        <v>208</v>
      </c>
      <c r="C25" s="60" t="s">
        <v>209</v>
      </c>
      <c r="D25" s="60" t="s">
        <v>210</v>
      </c>
      <c r="E25" s="60" t="s">
        <v>211</v>
      </c>
      <c r="F25" s="60" t="s">
        <v>203</v>
      </c>
      <c r="G25" s="47"/>
      <c r="H25" s="60"/>
      <c r="I25" s="60" t="s">
        <v>208</v>
      </c>
      <c r="J25" s="60" t="s">
        <v>209</v>
      </c>
      <c r="K25" s="60" t="s">
        <v>210</v>
      </c>
      <c r="L25" s="60" t="s">
        <v>211</v>
      </c>
      <c r="M25" s="60" t="s">
        <v>203</v>
      </c>
      <c r="N25" s="47"/>
      <c r="O25" s="60"/>
      <c r="P25" s="60" t="s">
        <v>208</v>
      </c>
      <c r="Q25" s="60" t="s">
        <v>209</v>
      </c>
      <c r="R25" s="60" t="s">
        <v>210</v>
      </c>
      <c r="S25" s="60" t="s">
        <v>211</v>
      </c>
      <c r="T25" s="60" t="s">
        <v>203</v>
      </c>
      <c r="U25" s="47"/>
      <c r="V25" s="60"/>
      <c r="W25" s="60" t="s">
        <v>208</v>
      </c>
      <c r="X25" s="60" t="s">
        <v>209</v>
      </c>
      <c r="Y25" s="60" t="s">
        <v>210</v>
      </c>
      <c r="Z25" s="60" t="s">
        <v>211</v>
      </c>
      <c r="AA25" s="60" t="s">
        <v>203</v>
      </c>
      <c r="AB25" s="47"/>
      <c r="AC25" s="60"/>
      <c r="AD25" s="60" t="s">
        <v>208</v>
      </c>
      <c r="AE25" s="60" t="s">
        <v>209</v>
      </c>
      <c r="AF25" s="60" t="s">
        <v>210</v>
      </c>
      <c r="AG25" s="60" t="s">
        <v>211</v>
      </c>
      <c r="AH25" s="60" t="s">
        <v>203</v>
      </c>
      <c r="AI25" s="47"/>
      <c r="AJ25" s="60"/>
      <c r="AK25" s="60" t="s">
        <v>208</v>
      </c>
      <c r="AL25" s="60" t="s">
        <v>209</v>
      </c>
      <c r="AM25" s="60" t="s">
        <v>210</v>
      </c>
      <c r="AN25" s="60" t="s">
        <v>211</v>
      </c>
      <c r="AO25" s="60" t="s">
        <v>203</v>
      </c>
      <c r="AP25" s="47"/>
      <c r="AQ25" s="60"/>
      <c r="AR25" s="60" t="s">
        <v>208</v>
      </c>
      <c r="AS25" s="60" t="s">
        <v>209</v>
      </c>
      <c r="AT25" s="60" t="s">
        <v>210</v>
      </c>
      <c r="AU25" s="60" t="s">
        <v>211</v>
      </c>
      <c r="AV25" s="60" t="s">
        <v>203</v>
      </c>
      <c r="AW25" s="47"/>
      <c r="AX25" s="60"/>
      <c r="AY25" s="60" t="s">
        <v>208</v>
      </c>
      <c r="AZ25" s="60" t="s">
        <v>209</v>
      </c>
      <c r="BA25" s="60" t="s">
        <v>210</v>
      </c>
      <c r="BB25" s="60" t="s">
        <v>211</v>
      </c>
      <c r="BC25" s="60" t="s">
        <v>203</v>
      </c>
      <c r="BD25" s="47"/>
      <c r="BE25" s="60"/>
      <c r="BF25" s="60" t="s">
        <v>208</v>
      </c>
      <c r="BG25" s="60" t="s">
        <v>209</v>
      </c>
      <c r="BH25" s="60" t="s">
        <v>210</v>
      </c>
      <c r="BI25" s="60" t="s">
        <v>211</v>
      </c>
      <c r="BJ25" s="60" t="s">
        <v>203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131.13141999999999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1.1349742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0.93600296999999999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12.071081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1.1560239000000001</v>
      </c>
      <c r="AI26" s="47"/>
      <c r="AJ26" s="60" t="s">
        <v>233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442.32083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8.2328279999999996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1.5734680999999999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2.5957997000000002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235</v>
      </c>
      <c r="B34" s="70"/>
      <c r="C34" s="70"/>
      <c r="D34" s="70"/>
      <c r="E34" s="70"/>
      <c r="F34" s="70"/>
      <c r="G34" s="47"/>
      <c r="H34" s="70" t="s">
        <v>236</v>
      </c>
      <c r="I34" s="70"/>
      <c r="J34" s="70"/>
      <c r="K34" s="70"/>
      <c r="L34" s="70"/>
      <c r="M34" s="70"/>
      <c r="N34" s="47"/>
      <c r="O34" s="70" t="s">
        <v>237</v>
      </c>
      <c r="P34" s="70"/>
      <c r="Q34" s="70"/>
      <c r="R34" s="70"/>
      <c r="S34" s="70"/>
      <c r="T34" s="70"/>
      <c r="U34" s="47"/>
      <c r="V34" s="70" t="s">
        <v>238</v>
      </c>
      <c r="W34" s="70"/>
      <c r="X34" s="70"/>
      <c r="Y34" s="70"/>
      <c r="Z34" s="70"/>
      <c r="AA34" s="70"/>
      <c r="AB34" s="47"/>
      <c r="AC34" s="70" t="s">
        <v>239</v>
      </c>
      <c r="AD34" s="70"/>
      <c r="AE34" s="70"/>
      <c r="AF34" s="70"/>
      <c r="AG34" s="70"/>
      <c r="AH34" s="70"/>
      <c r="AI34" s="47"/>
      <c r="AJ34" s="70" t="s">
        <v>240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208</v>
      </c>
      <c r="C35" s="60" t="s">
        <v>209</v>
      </c>
      <c r="D35" s="60" t="s">
        <v>210</v>
      </c>
      <c r="E35" s="60" t="s">
        <v>211</v>
      </c>
      <c r="F35" s="60" t="s">
        <v>203</v>
      </c>
      <c r="G35" s="47"/>
      <c r="H35" s="60"/>
      <c r="I35" s="60" t="s">
        <v>208</v>
      </c>
      <c r="J35" s="60" t="s">
        <v>209</v>
      </c>
      <c r="K35" s="60" t="s">
        <v>210</v>
      </c>
      <c r="L35" s="60" t="s">
        <v>211</v>
      </c>
      <c r="M35" s="60" t="s">
        <v>203</v>
      </c>
      <c r="N35" s="47"/>
      <c r="O35" s="60"/>
      <c r="P35" s="60" t="s">
        <v>208</v>
      </c>
      <c r="Q35" s="60" t="s">
        <v>209</v>
      </c>
      <c r="R35" s="60" t="s">
        <v>210</v>
      </c>
      <c r="S35" s="60" t="s">
        <v>211</v>
      </c>
      <c r="T35" s="60" t="s">
        <v>203</v>
      </c>
      <c r="U35" s="47"/>
      <c r="V35" s="60"/>
      <c r="W35" s="60" t="s">
        <v>208</v>
      </c>
      <c r="X35" s="60" t="s">
        <v>209</v>
      </c>
      <c r="Y35" s="60" t="s">
        <v>210</v>
      </c>
      <c r="Z35" s="60" t="s">
        <v>211</v>
      </c>
      <c r="AA35" s="60" t="s">
        <v>203</v>
      </c>
      <c r="AB35" s="47"/>
      <c r="AC35" s="60"/>
      <c r="AD35" s="60" t="s">
        <v>208</v>
      </c>
      <c r="AE35" s="60" t="s">
        <v>209</v>
      </c>
      <c r="AF35" s="60" t="s">
        <v>210</v>
      </c>
      <c r="AG35" s="60" t="s">
        <v>211</v>
      </c>
      <c r="AH35" s="60" t="s">
        <v>203</v>
      </c>
      <c r="AI35" s="47"/>
      <c r="AJ35" s="60"/>
      <c r="AK35" s="60" t="s">
        <v>208</v>
      </c>
      <c r="AL35" s="60" t="s">
        <v>209</v>
      </c>
      <c r="AM35" s="60" t="s">
        <v>210</v>
      </c>
      <c r="AN35" s="60" t="s">
        <v>211</v>
      </c>
      <c r="AO35" s="60" t="s">
        <v>203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441.10433999999998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710.54499999999996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5002.7466000000004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2372.8429999999998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157.62296000000001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85.920419999999993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242</v>
      </c>
      <c r="B44" s="70"/>
      <c r="C44" s="70"/>
      <c r="D44" s="70"/>
      <c r="E44" s="70"/>
      <c r="F44" s="70"/>
      <c r="G44" s="47"/>
      <c r="H44" s="70" t="s">
        <v>243</v>
      </c>
      <c r="I44" s="70"/>
      <c r="J44" s="70"/>
      <c r="K44" s="70"/>
      <c r="L44" s="70"/>
      <c r="M44" s="70"/>
      <c r="N44" s="47"/>
      <c r="O44" s="70" t="s">
        <v>244</v>
      </c>
      <c r="P44" s="70"/>
      <c r="Q44" s="70"/>
      <c r="R44" s="70"/>
      <c r="S44" s="70"/>
      <c r="T44" s="70"/>
      <c r="U44" s="47"/>
      <c r="V44" s="70" t="s">
        <v>245</v>
      </c>
      <c r="W44" s="70"/>
      <c r="X44" s="70"/>
      <c r="Y44" s="70"/>
      <c r="Z44" s="70"/>
      <c r="AA44" s="70"/>
      <c r="AB44" s="47"/>
      <c r="AC44" s="70" t="s">
        <v>246</v>
      </c>
      <c r="AD44" s="70"/>
      <c r="AE44" s="70"/>
      <c r="AF44" s="70"/>
      <c r="AG44" s="70"/>
      <c r="AH44" s="70"/>
      <c r="AI44" s="47"/>
      <c r="AJ44" s="70" t="s">
        <v>247</v>
      </c>
      <c r="AK44" s="70"/>
      <c r="AL44" s="70"/>
      <c r="AM44" s="70"/>
      <c r="AN44" s="70"/>
      <c r="AO44" s="70"/>
      <c r="AP44" s="47"/>
      <c r="AQ44" s="70" t="s">
        <v>248</v>
      </c>
      <c r="AR44" s="70"/>
      <c r="AS44" s="70"/>
      <c r="AT44" s="70"/>
      <c r="AU44" s="70"/>
      <c r="AV44" s="70"/>
      <c r="AW44" s="47"/>
      <c r="AX44" s="70" t="s">
        <v>249</v>
      </c>
      <c r="AY44" s="70"/>
      <c r="AZ44" s="70"/>
      <c r="BA44" s="70"/>
      <c r="BB44" s="70"/>
      <c r="BC44" s="70"/>
      <c r="BD44" s="47"/>
      <c r="BE44" s="70" t="s">
        <v>250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208</v>
      </c>
      <c r="C45" s="60" t="s">
        <v>209</v>
      </c>
      <c r="D45" s="60" t="s">
        <v>210</v>
      </c>
      <c r="E45" s="60" t="s">
        <v>211</v>
      </c>
      <c r="F45" s="60" t="s">
        <v>203</v>
      </c>
      <c r="G45" s="47"/>
      <c r="H45" s="60"/>
      <c r="I45" s="60" t="s">
        <v>208</v>
      </c>
      <c r="J45" s="60" t="s">
        <v>209</v>
      </c>
      <c r="K45" s="60" t="s">
        <v>210</v>
      </c>
      <c r="L45" s="60" t="s">
        <v>211</v>
      </c>
      <c r="M45" s="60" t="s">
        <v>203</v>
      </c>
      <c r="N45" s="47"/>
      <c r="O45" s="60"/>
      <c r="P45" s="60" t="s">
        <v>208</v>
      </c>
      <c r="Q45" s="60" t="s">
        <v>209</v>
      </c>
      <c r="R45" s="60" t="s">
        <v>210</v>
      </c>
      <c r="S45" s="60" t="s">
        <v>211</v>
      </c>
      <c r="T45" s="60" t="s">
        <v>203</v>
      </c>
      <c r="U45" s="47"/>
      <c r="V45" s="60"/>
      <c r="W45" s="60" t="s">
        <v>208</v>
      </c>
      <c r="X45" s="60" t="s">
        <v>209</v>
      </c>
      <c r="Y45" s="60" t="s">
        <v>210</v>
      </c>
      <c r="Z45" s="60" t="s">
        <v>211</v>
      </c>
      <c r="AA45" s="60" t="s">
        <v>203</v>
      </c>
      <c r="AB45" s="47"/>
      <c r="AC45" s="60"/>
      <c r="AD45" s="60" t="s">
        <v>208</v>
      </c>
      <c r="AE45" s="60" t="s">
        <v>209</v>
      </c>
      <c r="AF45" s="60" t="s">
        <v>210</v>
      </c>
      <c r="AG45" s="60" t="s">
        <v>211</v>
      </c>
      <c r="AH45" s="60" t="s">
        <v>203</v>
      </c>
      <c r="AI45" s="47"/>
      <c r="AJ45" s="60"/>
      <c r="AK45" s="60" t="s">
        <v>208</v>
      </c>
      <c r="AL45" s="60" t="s">
        <v>209</v>
      </c>
      <c r="AM45" s="60" t="s">
        <v>210</v>
      </c>
      <c r="AN45" s="60" t="s">
        <v>211</v>
      </c>
      <c r="AO45" s="60" t="s">
        <v>203</v>
      </c>
      <c r="AP45" s="47"/>
      <c r="AQ45" s="60"/>
      <c r="AR45" s="60" t="s">
        <v>208</v>
      </c>
      <c r="AS45" s="60" t="s">
        <v>209</v>
      </c>
      <c r="AT45" s="60" t="s">
        <v>210</v>
      </c>
      <c r="AU45" s="60" t="s">
        <v>211</v>
      </c>
      <c r="AV45" s="60" t="s">
        <v>203</v>
      </c>
      <c r="AW45" s="47"/>
      <c r="AX45" s="60"/>
      <c r="AY45" s="60" t="s">
        <v>208</v>
      </c>
      <c r="AZ45" s="60" t="s">
        <v>209</v>
      </c>
      <c r="BA45" s="60" t="s">
        <v>210</v>
      </c>
      <c r="BB45" s="60" t="s">
        <v>211</v>
      </c>
      <c r="BC45" s="60" t="s">
        <v>203</v>
      </c>
      <c r="BD45" s="47"/>
      <c r="BE45" s="60"/>
      <c r="BF45" s="60" t="s">
        <v>208</v>
      </c>
      <c r="BG45" s="60" t="s">
        <v>209</v>
      </c>
      <c r="BH45" s="60" t="s">
        <v>210</v>
      </c>
      <c r="BI45" s="60" t="s">
        <v>211</v>
      </c>
      <c r="BJ45" s="60" t="s">
        <v>203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11.240017999999999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6.2978290000000001</v>
      </c>
      <c r="N46" s="47"/>
      <c r="O46" s="60" t="s">
        <v>251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2306.1923999999999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0.37032022999999997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1.9645629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96.339675999999997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42.644416999999997</v>
      </c>
      <c r="AW46" s="47"/>
      <c r="AX46" s="60" t="s">
        <v>252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253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275</v>
      </c>
      <c r="B1" s="62" t="s">
        <v>276</v>
      </c>
      <c r="G1" s="63" t="s">
        <v>277</v>
      </c>
      <c r="H1" s="62" t="s">
        <v>278</v>
      </c>
    </row>
    <row r="3" spans="1:27">
      <c r="A3" s="72" t="s">
        <v>279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280</v>
      </c>
      <c r="B4" s="70"/>
      <c r="C4" s="70"/>
      <c r="E4" s="67" t="s">
        <v>281</v>
      </c>
      <c r="F4" s="68"/>
      <c r="G4" s="68"/>
      <c r="H4" s="69"/>
      <c r="J4" s="67" t="s">
        <v>282</v>
      </c>
      <c r="K4" s="68"/>
      <c r="L4" s="69"/>
      <c r="N4" s="70" t="s">
        <v>283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283</v>
      </c>
      <c r="J5" s="66"/>
      <c r="K5" s="66" t="s">
        <v>289</v>
      </c>
      <c r="L5" s="66" t="s">
        <v>290</v>
      </c>
      <c r="N5" s="66"/>
      <c r="O5" s="66" t="s">
        <v>291</v>
      </c>
      <c r="P5" s="66" t="s">
        <v>292</v>
      </c>
      <c r="Q5" s="66" t="s">
        <v>293</v>
      </c>
      <c r="R5" s="66" t="s">
        <v>294</v>
      </c>
      <c r="S5" s="66" t="s">
        <v>286</v>
      </c>
      <c r="U5" s="66"/>
      <c r="V5" s="66" t="s">
        <v>291</v>
      </c>
      <c r="W5" s="66" t="s">
        <v>292</v>
      </c>
      <c r="X5" s="66" t="s">
        <v>293</v>
      </c>
      <c r="Y5" s="66" t="s">
        <v>294</v>
      </c>
      <c r="Z5" s="66" t="s">
        <v>286</v>
      </c>
    </row>
    <row r="6" spans="1:27">
      <c r="A6" s="66" t="s">
        <v>280</v>
      </c>
      <c r="B6" s="66">
        <v>1800</v>
      </c>
      <c r="C6" s="66">
        <v>1022.4154</v>
      </c>
      <c r="E6" s="66" t="s">
        <v>295</v>
      </c>
      <c r="F6" s="66">
        <v>55</v>
      </c>
      <c r="G6" s="66">
        <v>15</v>
      </c>
      <c r="H6" s="66">
        <v>7</v>
      </c>
      <c r="J6" s="66" t="s">
        <v>295</v>
      </c>
      <c r="K6" s="66">
        <v>0.1</v>
      </c>
      <c r="L6" s="66">
        <v>4</v>
      </c>
      <c r="N6" s="66" t="s">
        <v>296</v>
      </c>
      <c r="O6" s="66">
        <v>40</v>
      </c>
      <c r="P6" s="66">
        <v>50</v>
      </c>
      <c r="Q6" s="66">
        <v>0</v>
      </c>
      <c r="R6" s="66">
        <v>0</v>
      </c>
      <c r="S6" s="66">
        <v>40.128689999999999</v>
      </c>
      <c r="U6" s="66" t="s">
        <v>297</v>
      </c>
      <c r="V6" s="66">
        <v>0</v>
      </c>
      <c r="W6" s="66">
        <v>0</v>
      </c>
      <c r="X6" s="66">
        <v>20</v>
      </c>
      <c r="Y6" s="66">
        <v>0</v>
      </c>
      <c r="Z6" s="66">
        <v>19.122934000000001</v>
      </c>
    </row>
    <row r="7" spans="1:27">
      <c r="E7" s="66" t="s">
        <v>298</v>
      </c>
      <c r="F7" s="66">
        <v>65</v>
      </c>
      <c r="G7" s="66">
        <v>30</v>
      </c>
      <c r="H7" s="66">
        <v>20</v>
      </c>
      <c r="J7" s="66" t="s">
        <v>298</v>
      </c>
      <c r="K7" s="66">
        <v>1</v>
      </c>
      <c r="L7" s="66">
        <v>10</v>
      </c>
    </row>
    <row r="8" spans="1:27">
      <c r="E8" s="66" t="s">
        <v>299</v>
      </c>
      <c r="F8" s="66">
        <v>73.405000000000001</v>
      </c>
      <c r="G8" s="66">
        <v>9.3130000000000006</v>
      </c>
      <c r="H8" s="66">
        <v>17.283000000000001</v>
      </c>
      <c r="J8" s="66" t="s">
        <v>299</v>
      </c>
      <c r="K8" s="66">
        <v>13.930999999999999</v>
      </c>
      <c r="L8" s="66">
        <v>13.698</v>
      </c>
    </row>
    <row r="13" spans="1:27">
      <c r="A13" s="71" t="s">
        <v>300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301</v>
      </c>
      <c r="B14" s="70"/>
      <c r="C14" s="70"/>
      <c r="D14" s="70"/>
      <c r="E14" s="70"/>
      <c r="F14" s="70"/>
      <c r="H14" s="70" t="s">
        <v>302</v>
      </c>
      <c r="I14" s="70"/>
      <c r="J14" s="70"/>
      <c r="K14" s="70"/>
      <c r="L14" s="70"/>
      <c r="M14" s="70"/>
      <c r="O14" s="70" t="s">
        <v>303</v>
      </c>
      <c r="P14" s="70"/>
      <c r="Q14" s="70"/>
      <c r="R14" s="70"/>
      <c r="S14" s="70"/>
      <c r="T14" s="70"/>
      <c r="V14" s="70" t="s">
        <v>304</v>
      </c>
      <c r="W14" s="70"/>
      <c r="X14" s="70"/>
      <c r="Y14" s="70"/>
      <c r="Z14" s="70"/>
      <c r="AA14" s="70"/>
    </row>
    <row r="15" spans="1:27">
      <c r="A15" s="66"/>
      <c r="B15" s="66" t="s">
        <v>291</v>
      </c>
      <c r="C15" s="66" t="s">
        <v>292</v>
      </c>
      <c r="D15" s="66" t="s">
        <v>293</v>
      </c>
      <c r="E15" s="66" t="s">
        <v>294</v>
      </c>
      <c r="F15" s="66" t="s">
        <v>286</v>
      </c>
      <c r="H15" s="66"/>
      <c r="I15" s="66" t="s">
        <v>291</v>
      </c>
      <c r="J15" s="66" t="s">
        <v>292</v>
      </c>
      <c r="K15" s="66" t="s">
        <v>293</v>
      </c>
      <c r="L15" s="66" t="s">
        <v>294</v>
      </c>
      <c r="M15" s="66" t="s">
        <v>286</v>
      </c>
      <c r="O15" s="66"/>
      <c r="P15" s="66" t="s">
        <v>291</v>
      </c>
      <c r="Q15" s="66" t="s">
        <v>292</v>
      </c>
      <c r="R15" s="66" t="s">
        <v>293</v>
      </c>
      <c r="S15" s="66" t="s">
        <v>294</v>
      </c>
      <c r="T15" s="66" t="s">
        <v>286</v>
      </c>
      <c r="V15" s="66"/>
      <c r="W15" s="66" t="s">
        <v>291</v>
      </c>
      <c r="X15" s="66" t="s">
        <v>292</v>
      </c>
      <c r="Y15" s="66" t="s">
        <v>293</v>
      </c>
      <c r="Z15" s="66" t="s">
        <v>294</v>
      </c>
      <c r="AA15" s="66" t="s">
        <v>286</v>
      </c>
    </row>
    <row r="16" spans="1:27">
      <c r="A16" s="66" t="s">
        <v>305</v>
      </c>
      <c r="B16" s="66">
        <v>430</v>
      </c>
      <c r="C16" s="66">
        <v>600</v>
      </c>
      <c r="D16" s="66">
        <v>0</v>
      </c>
      <c r="E16" s="66">
        <v>3000</v>
      </c>
      <c r="F16" s="66">
        <v>513.58825999999999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12.888862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2.5762885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215.71313000000001</v>
      </c>
    </row>
    <row r="23" spans="1:62">
      <c r="A23" s="71" t="s">
        <v>306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307</v>
      </c>
      <c r="B24" s="70"/>
      <c r="C24" s="70"/>
      <c r="D24" s="70"/>
      <c r="E24" s="70"/>
      <c r="F24" s="70"/>
      <c r="H24" s="70" t="s">
        <v>308</v>
      </c>
      <c r="I24" s="70"/>
      <c r="J24" s="70"/>
      <c r="K24" s="70"/>
      <c r="L24" s="70"/>
      <c r="M24" s="70"/>
      <c r="O24" s="70" t="s">
        <v>309</v>
      </c>
      <c r="P24" s="70"/>
      <c r="Q24" s="70"/>
      <c r="R24" s="70"/>
      <c r="S24" s="70"/>
      <c r="T24" s="70"/>
      <c r="V24" s="70" t="s">
        <v>310</v>
      </c>
      <c r="W24" s="70"/>
      <c r="X24" s="70"/>
      <c r="Y24" s="70"/>
      <c r="Z24" s="70"/>
      <c r="AA24" s="70"/>
      <c r="AC24" s="70" t="s">
        <v>311</v>
      </c>
      <c r="AD24" s="70"/>
      <c r="AE24" s="70"/>
      <c r="AF24" s="70"/>
      <c r="AG24" s="70"/>
      <c r="AH24" s="70"/>
      <c r="AJ24" s="70" t="s">
        <v>312</v>
      </c>
      <c r="AK24" s="70"/>
      <c r="AL24" s="70"/>
      <c r="AM24" s="70"/>
      <c r="AN24" s="70"/>
      <c r="AO24" s="70"/>
      <c r="AQ24" s="70" t="s">
        <v>313</v>
      </c>
      <c r="AR24" s="70"/>
      <c r="AS24" s="70"/>
      <c r="AT24" s="70"/>
      <c r="AU24" s="70"/>
      <c r="AV24" s="70"/>
      <c r="AX24" s="70" t="s">
        <v>314</v>
      </c>
      <c r="AY24" s="70"/>
      <c r="AZ24" s="70"/>
      <c r="BA24" s="70"/>
      <c r="BB24" s="70"/>
      <c r="BC24" s="70"/>
      <c r="BE24" s="70" t="s">
        <v>315</v>
      </c>
      <c r="BF24" s="70"/>
      <c r="BG24" s="70"/>
      <c r="BH24" s="70"/>
      <c r="BI24" s="70"/>
      <c r="BJ24" s="70"/>
    </row>
    <row r="25" spans="1:62">
      <c r="A25" s="66"/>
      <c r="B25" s="66" t="s">
        <v>291</v>
      </c>
      <c r="C25" s="66" t="s">
        <v>292</v>
      </c>
      <c r="D25" s="66" t="s">
        <v>293</v>
      </c>
      <c r="E25" s="66" t="s">
        <v>294</v>
      </c>
      <c r="F25" s="66" t="s">
        <v>286</v>
      </c>
      <c r="H25" s="66"/>
      <c r="I25" s="66" t="s">
        <v>291</v>
      </c>
      <c r="J25" s="66" t="s">
        <v>292</v>
      </c>
      <c r="K25" s="66" t="s">
        <v>293</v>
      </c>
      <c r="L25" s="66" t="s">
        <v>294</v>
      </c>
      <c r="M25" s="66" t="s">
        <v>286</v>
      </c>
      <c r="O25" s="66"/>
      <c r="P25" s="66" t="s">
        <v>291</v>
      </c>
      <c r="Q25" s="66" t="s">
        <v>292</v>
      </c>
      <c r="R25" s="66" t="s">
        <v>293</v>
      </c>
      <c r="S25" s="66" t="s">
        <v>294</v>
      </c>
      <c r="T25" s="66" t="s">
        <v>286</v>
      </c>
      <c r="V25" s="66"/>
      <c r="W25" s="66" t="s">
        <v>291</v>
      </c>
      <c r="X25" s="66" t="s">
        <v>292</v>
      </c>
      <c r="Y25" s="66" t="s">
        <v>293</v>
      </c>
      <c r="Z25" s="66" t="s">
        <v>294</v>
      </c>
      <c r="AA25" s="66" t="s">
        <v>286</v>
      </c>
      <c r="AC25" s="66"/>
      <c r="AD25" s="66" t="s">
        <v>291</v>
      </c>
      <c r="AE25" s="66" t="s">
        <v>292</v>
      </c>
      <c r="AF25" s="66" t="s">
        <v>293</v>
      </c>
      <c r="AG25" s="66" t="s">
        <v>294</v>
      </c>
      <c r="AH25" s="66" t="s">
        <v>286</v>
      </c>
      <c r="AJ25" s="66"/>
      <c r="AK25" s="66" t="s">
        <v>291</v>
      </c>
      <c r="AL25" s="66" t="s">
        <v>292</v>
      </c>
      <c r="AM25" s="66" t="s">
        <v>293</v>
      </c>
      <c r="AN25" s="66" t="s">
        <v>294</v>
      </c>
      <c r="AO25" s="66" t="s">
        <v>286</v>
      </c>
      <c r="AQ25" s="66"/>
      <c r="AR25" s="66" t="s">
        <v>291</v>
      </c>
      <c r="AS25" s="66" t="s">
        <v>292</v>
      </c>
      <c r="AT25" s="66" t="s">
        <v>293</v>
      </c>
      <c r="AU25" s="66" t="s">
        <v>294</v>
      </c>
      <c r="AV25" s="66" t="s">
        <v>286</v>
      </c>
      <c r="AX25" s="66"/>
      <c r="AY25" s="66" t="s">
        <v>291</v>
      </c>
      <c r="AZ25" s="66" t="s">
        <v>292</v>
      </c>
      <c r="BA25" s="66" t="s">
        <v>293</v>
      </c>
      <c r="BB25" s="66" t="s">
        <v>294</v>
      </c>
      <c r="BC25" s="66" t="s">
        <v>286</v>
      </c>
      <c r="BE25" s="66"/>
      <c r="BF25" s="66" t="s">
        <v>291</v>
      </c>
      <c r="BG25" s="66" t="s">
        <v>292</v>
      </c>
      <c r="BH25" s="66" t="s">
        <v>293</v>
      </c>
      <c r="BI25" s="66" t="s">
        <v>294</v>
      </c>
      <c r="BJ25" s="66" t="s">
        <v>286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131.13141999999999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1.1349742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0.93600296999999999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12.071081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1.1560239000000001</v>
      </c>
      <c r="AJ26" s="66" t="s">
        <v>316</v>
      </c>
      <c r="AK26" s="66">
        <v>320</v>
      </c>
      <c r="AL26" s="66">
        <v>400</v>
      </c>
      <c r="AM26" s="66">
        <v>0</v>
      </c>
      <c r="AN26" s="66">
        <v>1000</v>
      </c>
      <c r="AO26" s="66">
        <v>442.32083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8.2328279999999996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1.5734680999999999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2.5957997000000002</v>
      </c>
    </row>
    <row r="33" spans="1:68">
      <c r="A33" s="71" t="s">
        <v>317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318</v>
      </c>
      <c r="B34" s="70"/>
      <c r="C34" s="70"/>
      <c r="D34" s="70"/>
      <c r="E34" s="70"/>
      <c r="F34" s="70"/>
      <c r="H34" s="70" t="s">
        <v>319</v>
      </c>
      <c r="I34" s="70"/>
      <c r="J34" s="70"/>
      <c r="K34" s="70"/>
      <c r="L34" s="70"/>
      <c r="M34" s="70"/>
      <c r="O34" s="70" t="s">
        <v>320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>
      <c r="A35" s="66"/>
      <c r="B35" s="66" t="s">
        <v>291</v>
      </c>
      <c r="C35" s="66" t="s">
        <v>292</v>
      </c>
      <c r="D35" s="66" t="s">
        <v>293</v>
      </c>
      <c r="E35" s="66" t="s">
        <v>294</v>
      </c>
      <c r="F35" s="66" t="s">
        <v>286</v>
      </c>
      <c r="H35" s="66"/>
      <c r="I35" s="66" t="s">
        <v>291</v>
      </c>
      <c r="J35" s="66" t="s">
        <v>292</v>
      </c>
      <c r="K35" s="66" t="s">
        <v>293</v>
      </c>
      <c r="L35" s="66" t="s">
        <v>294</v>
      </c>
      <c r="M35" s="66" t="s">
        <v>286</v>
      </c>
      <c r="O35" s="66"/>
      <c r="P35" s="66" t="s">
        <v>291</v>
      </c>
      <c r="Q35" s="66" t="s">
        <v>292</v>
      </c>
      <c r="R35" s="66" t="s">
        <v>293</v>
      </c>
      <c r="S35" s="66" t="s">
        <v>294</v>
      </c>
      <c r="T35" s="66" t="s">
        <v>286</v>
      </c>
      <c r="V35" s="66"/>
      <c r="W35" s="66" t="s">
        <v>291</v>
      </c>
      <c r="X35" s="66" t="s">
        <v>292</v>
      </c>
      <c r="Y35" s="66" t="s">
        <v>293</v>
      </c>
      <c r="Z35" s="66" t="s">
        <v>294</v>
      </c>
      <c r="AA35" s="66" t="s">
        <v>286</v>
      </c>
      <c r="AC35" s="66"/>
      <c r="AD35" s="66" t="s">
        <v>291</v>
      </c>
      <c r="AE35" s="66" t="s">
        <v>292</v>
      </c>
      <c r="AF35" s="66" t="s">
        <v>293</v>
      </c>
      <c r="AG35" s="66" t="s">
        <v>294</v>
      </c>
      <c r="AH35" s="66" t="s">
        <v>286</v>
      </c>
      <c r="AJ35" s="66"/>
      <c r="AK35" s="66" t="s">
        <v>291</v>
      </c>
      <c r="AL35" s="66" t="s">
        <v>292</v>
      </c>
      <c r="AM35" s="66" t="s">
        <v>293</v>
      </c>
      <c r="AN35" s="66" t="s">
        <v>294</v>
      </c>
      <c r="AO35" s="66" t="s">
        <v>286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441.10433999999998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710.54499999999996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5002.7466000000004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2372.8429999999998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157.62296000000001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85.920419999999993</v>
      </c>
    </row>
    <row r="43" spans="1:68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6"/>
      <c r="B45" s="66" t="s">
        <v>291</v>
      </c>
      <c r="C45" s="66" t="s">
        <v>292</v>
      </c>
      <c r="D45" s="66" t="s">
        <v>293</v>
      </c>
      <c r="E45" s="66" t="s">
        <v>294</v>
      </c>
      <c r="F45" s="66" t="s">
        <v>286</v>
      </c>
      <c r="H45" s="66"/>
      <c r="I45" s="66" t="s">
        <v>291</v>
      </c>
      <c r="J45" s="66" t="s">
        <v>292</v>
      </c>
      <c r="K45" s="66" t="s">
        <v>293</v>
      </c>
      <c r="L45" s="66" t="s">
        <v>294</v>
      </c>
      <c r="M45" s="66" t="s">
        <v>286</v>
      </c>
      <c r="O45" s="66"/>
      <c r="P45" s="66" t="s">
        <v>291</v>
      </c>
      <c r="Q45" s="66" t="s">
        <v>292</v>
      </c>
      <c r="R45" s="66" t="s">
        <v>293</v>
      </c>
      <c r="S45" s="66" t="s">
        <v>294</v>
      </c>
      <c r="T45" s="66" t="s">
        <v>286</v>
      </c>
      <c r="V45" s="66"/>
      <c r="W45" s="66" t="s">
        <v>291</v>
      </c>
      <c r="X45" s="66" t="s">
        <v>292</v>
      </c>
      <c r="Y45" s="66" t="s">
        <v>293</v>
      </c>
      <c r="Z45" s="66" t="s">
        <v>294</v>
      </c>
      <c r="AA45" s="66" t="s">
        <v>286</v>
      </c>
      <c r="AC45" s="66"/>
      <c r="AD45" s="66" t="s">
        <v>291</v>
      </c>
      <c r="AE45" s="66" t="s">
        <v>292</v>
      </c>
      <c r="AF45" s="66" t="s">
        <v>293</v>
      </c>
      <c r="AG45" s="66" t="s">
        <v>294</v>
      </c>
      <c r="AH45" s="66" t="s">
        <v>286</v>
      </c>
      <c r="AJ45" s="66"/>
      <c r="AK45" s="66" t="s">
        <v>291</v>
      </c>
      <c r="AL45" s="66" t="s">
        <v>292</v>
      </c>
      <c r="AM45" s="66" t="s">
        <v>293</v>
      </c>
      <c r="AN45" s="66" t="s">
        <v>294</v>
      </c>
      <c r="AO45" s="66" t="s">
        <v>286</v>
      </c>
      <c r="AQ45" s="66"/>
      <c r="AR45" s="66" t="s">
        <v>291</v>
      </c>
      <c r="AS45" s="66" t="s">
        <v>292</v>
      </c>
      <c r="AT45" s="66" t="s">
        <v>293</v>
      </c>
      <c r="AU45" s="66" t="s">
        <v>294</v>
      </c>
      <c r="AV45" s="66" t="s">
        <v>286</v>
      </c>
      <c r="AX45" s="66"/>
      <c r="AY45" s="66" t="s">
        <v>291</v>
      </c>
      <c r="AZ45" s="66" t="s">
        <v>292</v>
      </c>
      <c r="BA45" s="66" t="s">
        <v>293</v>
      </c>
      <c r="BB45" s="66" t="s">
        <v>294</v>
      </c>
      <c r="BC45" s="66" t="s">
        <v>286</v>
      </c>
      <c r="BE45" s="66"/>
      <c r="BF45" s="66" t="s">
        <v>291</v>
      </c>
      <c r="BG45" s="66" t="s">
        <v>292</v>
      </c>
      <c r="BH45" s="66" t="s">
        <v>293</v>
      </c>
      <c r="BI45" s="66" t="s">
        <v>294</v>
      </c>
      <c r="BJ45" s="66" t="s">
        <v>286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11.240017999999999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6.2978290000000001</v>
      </c>
      <c r="O46" s="66" t="s">
        <v>334</v>
      </c>
      <c r="P46" s="66">
        <v>600</v>
      </c>
      <c r="Q46" s="66">
        <v>800</v>
      </c>
      <c r="R46" s="66">
        <v>0</v>
      </c>
      <c r="S46" s="66">
        <v>10000</v>
      </c>
      <c r="T46" s="66">
        <v>2306.1923999999999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0.37032022999999997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1.9645629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96.339675999999997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42.644416999999997</v>
      </c>
      <c r="AX46" s="66" t="s">
        <v>335</v>
      </c>
      <c r="AY46" s="66"/>
      <c r="AZ46" s="66"/>
      <c r="BA46" s="66"/>
      <c r="BB46" s="66"/>
      <c r="BC46" s="66"/>
      <c r="BE46" s="66" t="s">
        <v>336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5" sqref="E5"/>
    </sheetView>
  </sheetViews>
  <sheetFormatPr defaultRowHeight="16.5"/>
  <sheetData>
    <row r="1" spans="1:113">
      <c r="A1" s="51" t="s">
        <v>257</v>
      </c>
      <c r="B1" s="51" t="s">
        <v>55</v>
      </c>
      <c r="C1" s="51" t="s">
        <v>258</v>
      </c>
      <c r="D1" s="51" t="s">
        <v>259</v>
      </c>
      <c r="E1" s="51" t="s">
        <v>56</v>
      </c>
      <c r="F1" s="51" t="s">
        <v>57</v>
      </c>
      <c r="G1" s="51" t="s">
        <v>58</v>
      </c>
      <c r="H1" s="51" t="s">
        <v>59</v>
      </c>
      <c r="I1" s="51" t="s">
        <v>60</v>
      </c>
      <c r="J1" s="51" t="s">
        <v>61</v>
      </c>
      <c r="K1" s="51" t="s">
        <v>62</v>
      </c>
      <c r="L1" s="51" t="s">
        <v>63</v>
      </c>
      <c r="M1" s="51" t="s">
        <v>64</v>
      </c>
      <c r="N1" s="51" t="s">
        <v>65</v>
      </c>
      <c r="O1" s="51" t="s">
        <v>66</v>
      </c>
      <c r="P1" s="51" t="s">
        <v>67</v>
      </c>
      <c r="Q1" s="51" t="s">
        <v>68</v>
      </c>
      <c r="R1" s="51" t="s">
        <v>69</v>
      </c>
      <c r="S1" s="51" t="s">
        <v>70</v>
      </c>
      <c r="T1" s="51" t="s">
        <v>71</v>
      </c>
      <c r="U1" s="51" t="s">
        <v>72</v>
      </c>
      <c r="V1" s="51" t="s">
        <v>73</v>
      </c>
      <c r="W1" s="51" t="s">
        <v>74</v>
      </c>
      <c r="X1" s="51" t="s">
        <v>75</v>
      </c>
      <c r="Y1" s="51" t="s">
        <v>76</v>
      </c>
      <c r="Z1" s="51" t="s">
        <v>77</v>
      </c>
      <c r="AA1" s="51" t="s">
        <v>78</v>
      </c>
      <c r="AB1" s="51" t="s">
        <v>79</v>
      </c>
      <c r="AC1" s="51" t="s">
        <v>80</v>
      </c>
      <c r="AD1" s="51" t="s">
        <v>81</v>
      </c>
      <c r="AE1" s="51" t="s">
        <v>82</v>
      </c>
      <c r="AF1" s="51" t="s">
        <v>83</v>
      </c>
      <c r="AG1" s="51" t="s">
        <v>84</v>
      </c>
      <c r="AH1" s="51" t="s">
        <v>85</v>
      </c>
      <c r="AI1" s="51" t="s">
        <v>86</v>
      </c>
      <c r="AJ1" s="51" t="s">
        <v>87</v>
      </c>
      <c r="AK1" s="51" t="s">
        <v>88</v>
      </c>
      <c r="AL1" s="51" t="s">
        <v>89</v>
      </c>
      <c r="AM1" s="51" t="s">
        <v>90</v>
      </c>
      <c r="AN1" s="51" t="s">
        <v>91</v>
      </c>
      <c r="AO1" s="51" t="s">
        <v>92</v>
      </c>
      <c r="AP1" s="51" t="s">
        <v>93</v>
      </c>
      <c r="AQ1" s="51" t="s">
        <v>94</v>
      </c>
      <c r="AR1" s="51" t="s">
        <v>95</v>
      </c>
      <c r="AS1" s="51" t="s">
        <v>96</v>
      </c>
      <c r="AT1" s="51" t="s">
        <v>97</v>
      </c>
      <c r="AU1" s="51" t="s">
        <v>98</v>
      </c>
      <c r="AV1" s="51" t="s">
        <v>99</v>
      </c>
      <c r="AW1" s="51" t="s">
        <v>100</v>
      </c>
      <c r="AX1" s="51" t="s">
        <v>101</v>
      </c>
      <c r="AY1" s="51" t="s">
        <v>102</v>
      </c>
      <c r="AZ1" s="51" t="s">
        <v>103</v>
      </c>
      <c r="BA1" s="51" t="s">
        <v>104</v>
      </c>
      <c r="BB1" s="51" t="s">
        <v>105</v>
      </c>
      <c r="BC1" s="51" t="s">
        <v>106</v>
      </c>
      <c r="BD1" s="51" t="s">
        <v>107</v>
      </c>
      <c r="BE1" s="51" t="s">
        <v>108</v>
      </c>
      <c r="BF1" s="51" t="s">
        <v>109</v>
      </c>
      <c r="BG1" s="51" t="s">
        <v>110</v>
      </c>
      <c r="BH1" s="51" t="s">
        <v>111</v>
      </c>
      <c r="BI1" s="51" t="s">
        <v>112</v>
      </c>
      <c r="BJ1" s="51" t="s">
        <v>113</v>
      </c>
      <c r="BK1" s="51" t="s">
        <v>114</v>
      </c>
      <c r="BL1" s="51" t="s">
        <v>115</v>
      </c>
      <c r="BM1" s="51" t="s">
        <v>116</v>
      </c>
      <c r="BN1" s="51" t="s">
        <v>117</v>
      </c>
      <c r="BO1" s="51" t="s">
        <v>118</v>
      </c>
      <c r="BP1" s="51" t="s">
        <v>119</v>
      </c>
      <c r="BQ1" s="51" t="s">
        <v>120</v>
      </c>
      <c r="BR1" s="51" t="s">
        <v>121</v>
      </c>
      <c r="BS1" s="51" t="s">
        <v>122</v>
      </c>
      <c r="BT1" s="51" t="s">
        <v>123</v>
      </c>
      <c r="BU1" s="51" t="s">
        <v>124</v>
      </c>
      <c r="BV1" s="51" t="s">
        <v>125</v>
      </c>
      <c r="BW1" s="51" t="s">
        <v>126</v>
      </c>
      <c r="BX1" s="51" t="s">
        <v>127</v>
      </c>
      <c r="BY1" s="51" t="s">
        <v>128</v>
      </c>
      <c r="BZ1" s="51" t="s">
        <v>129</v>
      </c>
      <c r="CA1" s="51" t="s">
        <v>130</v>
      </c>
      <c r="CB1" s="51" t="s">
        <v>131</v>
      </c>
      <c r="CC1" s="51" t="s">
        <v>132</v>
      </c>
      <c r="CD1" s="51" t="s">
        <v>133</v>
      </c>
      <c r="CE1" s="51" t="s">
        <v>134</v>
      </c>
      <c r="CF1" s="51" t="s">
        <v>135</v>
      </c>
      <c r="CG1" s="51" t="s">
        <v>136</v>
      </c>
      <c r="CH1" s="51" t="s">
        <v>137</v>
      </c>
      <c r="CI1" s="51" t="s">
        <v>138</v>
      </c>
      <c r="CJ1" s="51" t="s">
        <v>139</v>
      </c>
      <c r="CK1" s="51" t="s">
        <v>140</v>
      </c>
      <c r="CL1" s="51" t="s">
        <v>141</v>
      </c>
      <c r="CM1" s="51" t="s">
        <v>142</v>
      </c>
      <c r="CN1" s="51" t="s">
        <v>143</v>
      </c>
      <c r="CO1" s="51" t="s">
        <v>144</v>
      </c>
      <c r="CP1" s="51" t="s">
        <v>145</v>
      </c>
      <c r="CQ1" s="51" t="s">
        <v>146</v>
      </c>
      <c r="CR1" s="51" t="s">
        <v>147</v>
      </c>
      <c r="CS1" s="51" t="s">
        <v>148</v>
      </c>
      <c r="CT1" s="51" t="s">
        <v>149</v>
      </c>
      <c r="CU1" s="51" t="s">
        <v>150</v>
      </c>
      <c r="CV1" s="51" t="s">
        <v>151</v>
      </c>
      <c r="CW1" s="51" t="s">
        <v>152</v>
      </c>
      <c r="CX1" s="51" t="s">
        <v>153</v>
      </c>
      <c r="CY1" s="51" t="s">
        <v>154</v>
      </c>
      <c r="CZ1" s="51" t="s">
        <v>155</v>
      </c>
      <c r="DA1" s="51" t="s">
        <v>156</v>
      </c>
      <c r="DB1" s="51" t="s">
        <v>157</v>
      </c>
      <c r="DC1" s="51" t="s">
        <v>158</v>
      </c>
      <c r="DD1" s="51" t="s">
        <v>159</v>
      </c>
      <c r="DE1" s="51" t="s">
        <v>160</v>
      </c>
      <c r="DF1" s="51" t="s">
        <v>161</v>
      </c>
      <c r="DG1" s="51" t="s">
        <v>162</v>
      </c>
      <c r="DH1" s="51" t="s">
        <v>163</v>
      </c>
    </row>
    <row r="2" spans="1:113" s="62" customFormat="1">
      <c r="A2" s="62" t="s">
        <v>337</v>
      </c>
      <c r="B2" s="62" t="s">
        <v>338</v>
      </c>
      <c r="C2" s="62" t="s">
        <v>339</v>
      </c>
      <c r="D2" s="62">
        <v>59</v>
      </c>
      <c r="E2" s="62">
        <v>1022.4154</v>
      </c>
      <c r="F2" s="62">
        <v>170.43790000000001</v>
      </c>
      <c r="G2" s="62">
        <v>21.623208999999999</v>
      </c>
      <c r="H2" s="62">
        <v>9.8773110000000006</v>
      </c>
      <c r="I2" s="62">
        <v>11.745898</v>
      </c>
      <c r="J2" s="62">
        <v>40.128689999999999</v>
      </c>
      <c r="K2" s="62">
        <v>19.127784999999999</v>
      </c>
      <c r="L2" s="62">
        <v>21.000903999999998</v>
      </c>
      <c r="M2" s="62">
        <v>19.122934000000001</v>
      </c>
      <c r="N2" s="62">
        <v>1.6530050999999999</v>
      </c>
      <c r="O2" s="62">
        <v>11.860296</v>
      </c>
      <c r="P2" s="62">
        <v>961.71680000000003</v>
      </c>
      <c r="Q2" s="62">
        <v>20.788181000000002</v>
      </c>
      <c r="R2" s="62">
        <v>513.58825999999999</v>
      </c>
      <c r="S2" s="62">
        <v>71.654300000000006</v>
      </c>
      <c r="T2" s="62">
        <v>5303.2065000000002</v>
      </c>
      <c r="U2" s="62">
        <v>2.5762885</v>
      </c>
      <c r="V2" s="62">
        <v>12.888862</v>
      </c>
      <c r="W2" s="62">
        <v>215.71313000000001</v>
      </c>
      <c r="X2" s="62">
        <v>131.13141999999999</v>
      </c>
      <c r="Y2" s="62">
        <v>1.1349742</v>
      </c>
      <c r="Z2" s="62">
        <v>0.93600296999999999</v>
      </c>
      <c r="AA2" s="62">
        <v>12.071081</v>
      </c>
      <c r="AB2" s="62">
        <v>1.1560239000000001</v>
      </c>
      <c r="AC2" s="62">
        <v>442.32083</v>
      </c>
      <c r="AD2" s="62">
        <v>8.2328279999999996</v>
      </c>
      <c r="AE2" s="62">
        <v>1.5734680999999999</v>
      </c>
      <c r="AF2" s="62">
        <v>2.5957997000000002</v>
      </c>
      <c r="AG2" s="62">
        <v>441.10433999999998</v>
      </c>
      <c r="AH2" s="62">
        <v>218.0737</v>
      </c>
      <c r="AI2" s="62">
        <v>223.03064000000001</v>
      </c>
      <c r="AJ2" s="62">
        <v>710.54499999999996</v>
      </c>
      <c r="AK2" s="62">
        <v>5002.7466000000004</v>
      </c>
      <c r="AL2" s="62">
        <v>157.62296000000001</v>
      </c>
      <c r="AM2" s="62">
        <v>2372.8429999999998</v>
      </c>
      <c r="AN2" s="62">
        <v>85.920419999999993</v>
      </c>
      <c r="AO2" s="62">
        <v>11.240017999999999</v>
      </c>
      <c r="AP2" s="62">
        <v>8.2303660000000001</v>
      </c>
      <c r="AQ2" s="62">
        <v>3.0096517</v>
      </c>
      <c r="AR2" s="62">
        <v>6.2978290000000001</v>
      </c>
      <c r="AS2" s="62">
        <v>2306.1923999999999</v>
      </c>
      <c r="AT2" s="62">
        <v>0.37032022999999997</v>
      </c>
      <c r="AU2" s="62">
        <v>1.9645629</v>
      </c>
      <c r="AV2" s="62">
        <v>96.339675999999997</v>
      </c>
      <c r="AW2" s="62">
        <v>42.644416999999997</v>
      </c>
      <c r="AX2" s="62">
        <v>0.16457298000000001</v>
      </c>
      <c r="AY2" s="62">
        <v>0.5878139</v>
      </c>
      <c r="AZ2" s="62">
        <v>143.28815</v>
      </c>
      <c r="BA2" s="62">
        <v>19.424621999999999</v>
      </c>
      <c r="BB2" s="62">
        <v>6.3160663000000001</v>
      </c>
      <c r="BC2" s="62">
        <v>6.2040343</v>
      </c>
      <c r="BD2" s="62">
        <v>6.8978634000000003</v>
      </c>
      <c r="BE2" s="62">
        <v>0.84047455000000004</v>
      </c>
      <c r="BF2" s="62">
        <v>2.7168329</v>
      </c>
      <c r="BG2" s="62">
        <v>1.3877448000000001E-2</v>
      </c>
      <c r="BH2" s="62">
        <v>2.7380493999999998E-2</v>
      </c>
      <c r="BI2" s="62">
        <v>1.9921076999999999E-2</v>
      </c>
      <c r="BJ2" s="62">
        <v>6.3000865000000003E-2</v>
      </c>
      <c r="BK2" s="62">
        <v>1.067496E-3</v>
      </c>
      <c r="BL2" s="62">
        <v>0.32915591999999999</v>
      </c>
      <c r="BM2" s="62">
        <v>3.6998652999999999</v>
      </c>
      <c r="BN2" s="62">
        <v>1.1400878000000001</v>
      </c>
      <c r="BO2" s="62">
        <v>52.301341999999998</v>
      </c>
      <c r="BP2" s="62">
        <v>10.295544</v>
      </c>
      <c r="BQ2" s="62">
        <v>16.985696999999998</v>
      </c>
      <c r="BR2" s="62">
        <v>56.343403000000002</v>
      </c>
      <c r="BS2" s="62">
        <v>15.0736685</v>
      </c>
      <c r="BT2" s="62">
        <v>13.760735</v>
      </c>
      <c r="BU2" s="62">
        <v>1.1465728999999999E-2</v>
      </c>
      <c r="BV2" s="62">
        <v>3.7312159999999997E-2</v>
      </c>
      <c r="BW2" s="62">
        <v>0.87347830000000004</v>
      </c>
      <c r="BX2" s="62">
        <v>1.2035065</v>
      </c>
      <c r="BY2" s="62">
        <v>7.0548970000000003E-2</v>
      </c>
      <c r="BZ2" s="62">
        <v>5.7497603000000003E-4</v>
      </c>
      <c r="CA2" s="62">
        <v>0.32892594000000003</v>
      </c>
      <c r="CB2" s="62">
        <v>6.4761749999999998E-3</v>
      </c>
      <c r="CC2" s="62">
        <v>8.8294625000000002E-2</v>
      </c>
      <c r="CD2" s="62">
        <v>0.95773505999999997</v>
      </c>
      <c r="CE2" s="62">
        <v>2.5977986000000002E-2</v>
      </c>
      <c r="CF2" s="62">
        <v>0.35528769999999998</v>
      </c>
      <c r="CG2" s="62">
        <v>0</v>
      </c>
      <c r="CH2" s="62">
        <v>3.3161192999999999E-2</v>
      </c>
      <c r="CI2" s="62">
        <v>4.6815999999999998E-7</v>
      </c>
      <c r="CJ2" s="62">
        <v>1.9881183</v>
      </c>
      <c r="CK2" s="62">
        <v>5.7813735E-3</v>
      </c>
      <c r="CL2" s="62">
        <v>0.19704182000000001</v>
      </c>
      <c r="CM2" s="62">
        <v>3.3077570999999999</v>
      </c>
      <c r="CN2" s="62">
        <v>1345.3507</v>
      </c>
      <c r="CO2" s="62">
        <v>2368.0365999999999</v>
      </c>
      <c r="CP2" s="62">
        <v>1666.6581000000001</v>
      </c>
      <c r="CQ2" s="62">
        <v>585.36329999999998</v>
      </c>
      <c r="CR2" s="62">
        <v>276.66176999999999</v>
      </c>
      <c r="CS2" s="62">
        <v>203.83607000000001</v>
      </c>
      <c r="CT2" s="62">
        <v>1329.3368</v>
      </c>
      <c r="CU2" s="62">
        <v>916.11599999999999</v>
      </c>
      <c r="CV2" s="62">
        <v>632.08654999999999</v>
      </c>
      <c r="CW2" s="62">
        <v>1067.713</v>
      </c>
      <c r="CX2" s="62">
        <v>301.40582000000001</v>
      </c>
      <c r="CY2" s="62">
        <v>1633.9806000000001</v>
      </c>
      <c r="CZ2" s="62">
        <v>1040.7030999999999</v>
      </c>
      <c r="DA2" s="62">
        <v>2010.0653</v>
      </c>
      <c r="DB2" s="62">
        <v>1840.1309000000001</v>
      </c>
      <c r="DC2" s="62">
        <v>2978.0383000000002</v>
      </c>
      <c r="DD2" s="62">
        <v>4946.308</v>
      </c>
      <c r="DE2" s="62">
        <v>1115.693</v>
      </c>
      <c r="DF2" s="62">
        <v>2068.3175999999999</v>
      </c>
      <c r="DG2" s="62">
        <v>1147.4784</v>
      </c>
      <c r="DH2" s="62">
        <v>86.989930000000001</v>
      </c>
      <c r="DI2" s="62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19.424621999999999</v>
      </c>
      <c r="B6">
        <f>BB2</f>
        <v>6.3160663000000001</v>
      </c>
      <c r="C6">
        <f>BC2</f>
        <v>6.2040343</v>
      </c>
      <c r="D6">
        <f>BD2</f>
        <v>6.8978634000000003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256</v>
      </c>
      <c r="C1" s="55" t="s">
        <v>254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255</v>
      </c>
      <c r="B2" s="56">
        <v>22592</v>
      </c>
      <c r="C2" s="57">
        <f ca="1">YEAR(TODAY())-YEAR(B2)+IF(TODAY()&gt;=DATE(YEAR(TODAY()),MONTH(B2),DAY(B2)),0,-1)</f>
        <v>58</v>
      </c>
      <c r="E2" s="53">
        <v>155.5</v>
      </c>
      <c r="F2" s="54" t="s">
        <v>340</v>
      </c>
      <c r="G2" s="53">
        <v>53.1</v>
      </c>
      <c r="H2" s="52" t="s">
        <v>41</v>
      </c>
      <c r="I2" s="73">
        <f>ROUND(G3/E3^2,1)</f>
        <v>22</v>
      </c>
    </row>
    <row r="3" spans="1:9">
      <c r="E3" s="52">
        <f>E2/100</f>
        <v>1.5549999999999999</v>
      </c>
      <c r="F3" s="52" t="s">
        <v>40</v>
      </c>
      <c r="G3" s="52">
        <f>G2</f>
        <v>53.1</v>
      </c>
      <c r="H3" s="52" t="s">
        <v>41</v>
      </c>
      <c r="I3" s="73"/>
    </row>
    <row r="4" spans="1:9">
      <c r="A4" t="s">
        <v>273</v>
      </c>
    </row>
    <row r="5" spans="1:9">
      <c r="B5" s="61">
        <v>43698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이영자, ID : H1900048)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15:30:47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58</v>
      </c>
      <c r="G12" s="152"/>
      <c r="H12" s="152"/>
      <c r="I12" s="152"/>
      <c r="K12" s="123">
        <f>'개인정보 및 신체계측 입력'!E2</f>
        <v>155.5</v>
      </c>
      <c r="L12" s="124"/>
      <c r="M12" s="117">
        <f>'개인정보 및 신체계측 입력'!G2</f>
        <v>53.1</v>
      </c>
      <c r="N12" s="118"/>
      <c r="O12" s="113" t="s">
        <v>271</v>
      </c>
      <c r="P12" s="107"/>
      <c r="Q12" s="110">
        <f>'개인정보 및 신체계측 입력'!I2</f>
        <v>22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이영자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42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50</v>
      </c>
      <c r="D36" s="142" t="s">
        <v>43</v>
      </c>
      <c r="E36" s="142"/>
      <c r="F36" s="142"/>
      <c r="G36" s="142"/>
      <c r="H36" s="142"/>
      <c r="I36" s="35">
        <f>'DRIs DATA'!F8</f>
        <v>73.405000000000001</v>
      </c>
      <c r="J36" s="143" t="s">
        <v>44</v>
      </c>
      <c r="K36" s="143"/>
      <c r="L36" s="143"/>
      <c r="M36" s="143"/>
      <c r="N36" s="36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47</v>
      </c>
      <c r="D41" s="142" t="s">
        <v>43</v>
      </c>
      <c r="E41" s="142"/>
      <c r="F41" s="142"/>
      <c r="G41" s="142"/>
      <c r="H41" s="142"/>
      <c r="I41" s="35">
        <f>'DRIs DATA'!G8</f>
        <v>9.3130000000000006</v>
      </c>
      <c r="J41" s="143" t="s">
        <v>44</v>
      </c>
      <c r="K41" s="143"/>
      <c r="L41" s="143"/>
      <c r="M41" s="143"/>
      <c r="N41" s="36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184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46</v>
      </c>
      <c r="D46" s="144" t="s">
        <v>43</v>
      </c>
      <c r="E46" s="144"/>
      <c r="F46" s="144"/>
      <c r="G46" s="144"/>
      <c r="H46" s="144"/>
      <c r="I46" s="35">
        <f>'DRIs DATA'!H8</f>
        <v>17.283000000000001</v>
      </c>
      <c r="J46" s="143" t="s">
        <v>44</v>
      </c>
      <c r="K46" s="143"/>
      <c r="L46" s="143"/>
      <c r="M46" s="143"/>
      <c r="N46" s="36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183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191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164</v>
      </c>
      <c r="D69" s="158"/>
      <c r="E69" s="158"/>
      <c r="F69" s="158"/>
      <c r="G69" s="158"/>
      <c r="H69" s="142" t="s">
        <v>170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53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53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54</v>
      </c>
      <c r="R69" s="36"/>
      <c r="S69" s="36"/>
      <c r="T69" s="6"/>
    </row>
    <row r="70" spans="2:21" ht="18" customHeight="1" thickBot="1">
      <c r="B70" s="6"/>
      <c r="C70" s="130" t="s">
        <v>165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51</v>
      </c>
      <c r="D72" s="158"/>
      <c r="E72" s="158"/>
      <c r="F72" s="158"/>
      <c r="G72" s="158"/>
      <c r="H72" s="39"/>
      <c r="I72" s="142" t="s">
        <v>52</v>
      </c>
      <c r="J72" s="142"/>
      <c r="K72" s="37">
        <f>ROUND('DRIs DATA'!L8,1)</f>
        <v>13.7</v>
      </c>
      <c r="L72" s="37" t="s">
        <v>53</v>
      </c>
      <c r="M72" s="37">
        <f>ROUND('DRIs DATA'!K8,1)</f>
        <v>13.9</v>
      </c>
      <c r="N72" s="143" t="s">
        <v>54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181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192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171</v>
      </c>
      <c r="C94" s="135"/>
      <c r="D94" s="135"/>
      <c r="E94" s="135"/>
      <c r="F94" s="95">
        <f>ROUND('DRIs DATA'!F16/'DRIs DATA'!C16*100,2)</f>
        <v>68.48</v>
      </c>
      <c r="G94" s="95"/>
      <c r="H94" s="135" t="s">
        <v>167</v>
      </c>
      <c r="I94" s="135"/>
      <c r="J94" s="136"/>
      <c r="L94" s="137" t="s">
        <v>171</v>
      </c>
      <c r="M94" s="135"/>
      <c r="N94" s="135"/>
      <c r="O94" s="135"/>
      <c r="P94" s="135"/>
      <c r="Q94" s="23">
        <f>ROUND('DRIs DATA'!M16/'DRIs DATA'!K16*100,2)</f>
        <v>107.41</v>
      </c>
      <c r="R94" s="135" t="s">
        <v>167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180</v>
      </c>
      <c r="C96" s="78"/>
      <c r="D96" s="78"/>
      <c r="E96" s="78"/>
      <c r="F96" s="78"/>
      <c r="G96" s="78"/>
      <c r="H96" s="78"/>
      <c r="I96" s="78"/>
      <c r="J96" s="79"/>
      <c r="L96" s="83" t="s">
        <v>173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193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264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265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171</v>
      </c>
      <c r="C121" s="16"/>
      <c r="D121" s="16"/>
      <c r="E121" s="15"/>
      <c r="F121" s="95">
        <f>ROUND('DRIs DATA'!F26/'DRIs DATA'!C26*100,2)</f>
        <v>131.13</v>
      </c>
      <c r="G121" s="95"/>
      <c r="H121" s="135" t="s">
        <v>166</v>
      </c>
      <c r="I121" s="135"/>
      <c r="J121" s="136"/>
      <c r="L121" s="43" t="s">
        <v>171</v>
      </c>
      <c r="M121" s="20"/>
      <c r="N121" s="20"/>
      <c r="O121" s="23"/>
      <c r="P121" s="6"/>
      <c r="Q121" s="59">
        <f>ROUND('DRIs DATA'!AH26/'DRIs DATA'!AE26*100,2)</f>
        <v>77.069999999999993</v>
      </c>
      <c r="R121" s="135" t="s">
        <v>166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174</v>
      </c>
      <c r="C123" s="97"/>
      <c r="D123" s="97"/>
      <c r="E123" s="97"/>
      <c r="F123" s="97"/>
      <c r="G123" s="97"/>
      <c r="H123" s="97"/>
      <c r="I123" s="97"/>
      <c r="J123" s="98"/>
      <c r="L123" s="96" t="s">
        <v>269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262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263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194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266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176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171</v>
      </c>
      <c r="C172" s="20"/>
      <c r="D172" s="20"/>
      <c r="E172" s="6"/>
      <c r="F172" s="95">
        <f>ROUND('DRIs DATA'!F36/'DRIs DATA'!C36*100,2)</f>
        <v>55.14</v>
      </c>
      <c r="G172" s="95"/>
      <c r="H172" s="20" t="s">
        <v>166</v>
      </c>
      <c r="I172" s="20"/>
      <c r="J172" s="42"/>
      <c r="L172" s="43" t="s">
        <v>171</v>
      </c>
      <c r="M172" s="20"/>
      <c r="N172" s="20"/>
      <c r="O172" s="6"/>
      <c r="P172" s="6"/>
      <c r="Q172" s="23">
        <f>ROUND('DRIs DATA'!T36/'DRIs DATA'!R36*100,2)</f>
        <v>333.52</v>
      </c>
      <c r="R172" s="20" t="s">
        <v>166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185</v>
      </c>
      <c r="C174" s="97"/>
      <c r="D174" s="97"/>
      <c r="E174" s="97"/>
      <c r="F174" s="97"/>
      <c r="G174" s="97"/>
      <c r="H174" s="97"/>
      <c r="I174" s="97"/>
      <c r="J174" s="98"/>
      <c r="L174" s="96" t="s">
        <v>187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267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171</v>
      </c>
      <c r="C197" s="20"/>
      <c r="D197" s="20"/>
      <c r="E197" s="6"/>
      <c r="F197" s="95">
        <f>ROUND('DRIs DATA'!F46/'DRIs DATA'!C46*100,2)</f>
        <v>112.4</v>
      </c>
      <c r="G197" s="95"/>
      <c r="H197" s="20" t="s">
        <v>166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186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195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188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76" t="s">
        <v>190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2020-02-14T04:04:20Z</dcterms:modified>
</cp:coreProperties>
</file>