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<sst xmlns="http://schemas.openxmlformats.org/spreadsheetml/2006/main" count="692" uniqueCount="344">
  <si>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</si>
  <si>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</si>
  <si>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</si>
  <si>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</si>
  <si>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</si>
  <si>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</si>
  <si>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</si>
  <si>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</si>
  <si>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</si>
  <si>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</si>
  <si>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</si>
  <si>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</si>
  <si>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</si>
  <si>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</si>
  <si>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</si>
  <si>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</si>
  <si>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</si>
  <si>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</si>
  <si>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</si>
  <si>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</si>
  <si>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</si>
  <si>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</si>
  <si>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</si>
  <si>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</si>
  <si>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</si>
  <si>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</si>
  <si>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</si>
  <si>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</si>
  <si>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</si>
  <si>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</si>
  <si>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</si>
  <si>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</si>
  <si>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</si>
  <si>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</si>
  <si>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</si>
  <si>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</si>
  <si>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</si>
  <si>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</si>
  <si>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</si>
  <si>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</si>
  <si>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</si>
  <si>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</si>
  <si>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</si>
  <si>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</si>
  <si>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</si>
  <si>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</si>
  <si>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</si>
  <si>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</si>
  <si>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</si>
  <si>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</si>
  <si>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</si>
  <si>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</si>
  <si>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</si>
  <si>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</si>
  <si>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</si>
  <si>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</si>
  <si>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</si>
  <si>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</si>
  <si>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</si>
  <si>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</si>
  <si>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</si>
  <si>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</si>
  <si>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</si>
  <si>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</si>
  <si>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</si>
  <si>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</si>
  <si>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</si>
  <si>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</si>
  <si>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</si>
  <si>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</si>
  <si>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</si>
  <si>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</si>
  <si>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</si>
  <si>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</si>
  <si>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</si>
  <si>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</si>
  <si>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</si>
  <si>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</si>
  <si>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</si>
  <si>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</si>
  <si>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</si>
  <si>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</si>
  <si>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</si>
  <si>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</si>
  <si>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</si>
  <si>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</si>
  <si>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</si>
  <si>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</si>
  <si>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</si>
  <si>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</si>
  <si>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</si>
  <si>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</si>
  <si>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</si>
  <si>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</si>
  <si>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</si>
  <si>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</si>
  <si>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</si>
  <si>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</si>
  <si>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</si>
  <si>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</si>
  <si>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</si>
  <si>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</si>
  <si>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</si>
  <si>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</si>
  <si>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</si>
  <si>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</si>
  <si>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</si>
  <si>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</si>
  <si>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</si>
  <si>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</si>
  <si>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</si>
  <si>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</si>
  <si>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</si>
  <si>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</si>
  <si>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</si>
  <si>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</si>
  <si>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</si>
  <si>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</si>
  <si>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</si>
  <si>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</si>
  <si>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</si>
  <si>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</si>
  <si>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</si>
  <si>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</si>
  <si>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</si>
  <si>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</si>
  <si>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</si>
  <si>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</si>
  <si>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</si>
  <si>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</si>
  <si>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</si>
  <si>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</si>
  <si>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</si>
  <si>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</si>
  <si>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</si>
  <si>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</si>
  <si>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</si>
  <si>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</si>
  <si>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</si>
  <si>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</si>
  <si>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</si>
  <si>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</si>
  <si>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</si>
  <si>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</si>
  <si>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</si>
  <si>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</si>
  <si>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</si>
  <si>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</si>
  <si>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</si>
  <si>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</si>
  <si>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</si>
  <si>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</si>
  <si>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</si>
  <si>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</si>
  <si>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</si>
  <si>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</si>
  <si>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</si>
  <si>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</si>
  <si>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</si>
  <si>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</si>
  <si>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</si>
  <si>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</si>
  <si>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</si>
  <si>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</si>
  <si>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</si>
  <si>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</si>
  <si>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</si>
  <si>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</si>
  <si>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</si>
  <si>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</si>
  <si>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</si>
  <si>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</si>
  <si>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</si>
  <si>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</si>
  <si>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</si>
  <si>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</si>
  <si>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</si>
  <si>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</si>
  <si>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</si>
  <si>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</si>
  <si>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</si>
  <si>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</si>
  <si>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</si>
  <si>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</si>
  <si>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</si>
  <si>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</si>
  <si>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</si>
  <si>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</si>
  <si>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</si>
  <si>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</si>
  <si>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</si>
  <si>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</si>
  <si>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</si>
  <si>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</si>
  <si>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</si>
  <si>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</si>
  <si>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</si>
  <si>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</si>
  <si>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</si>
  <si>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</si>
  <si>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</si>
  <si>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</si>
  <si>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</si>
  <si>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</si>
  <si>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</si>
  <si>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</si>
  <si>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</si>
  <si>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</si>
  <si>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</si>
  <si>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</si>
  <si>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</si>
  <si>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</si>
  <si>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</si>
  <si>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</si>
  <si>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</si>
  <si>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</si>
  <si>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</si>
  <si>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</si>
  <si>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</si>
  <si>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</si>
  <si>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</si>
  <si>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</si>
  <si>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</si>
  <si>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</si>
  <si>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</si>
  <si>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</si>
  <si>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</si>
  <si>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</si>
  <si>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</si>
  <si>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</si>
  <si>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</si>
  <si>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</si>
  <si>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</si>
  <si>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</si>
  <si>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</si>
  <si>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</si>
  <si>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</si>
  <si>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</si>
  <si>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</si>
  <si>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</si>
  <si>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</si>
  <si>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</si>
  <si>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</si>
  <si>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</si>
  <si>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</si>
  <si>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</si>
  <si>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</si>
  <si>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</si>
  <si>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</si>
  <si>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</si>
  <si>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</si>
  <si>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</si>
  <si>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</si>
  <si>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</si>
  <si>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</si>
  <si>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</si>
  <si>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</si>
  <si>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</si>
  <si>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</si>
  <si>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</si>
  <si>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</si>
  <si>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</si>
  <si>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</si>
  <si>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</si>
  <si>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</si>
  <si>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</si>
  <si>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</si>
  <si>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</si>
  <si>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</si>
  <si>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</si>
  <si>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</si>
  <si>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</si>
  <si>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</si>
  <si>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</si>
  <si>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</si>
  <si>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</si>
  <si>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단백질(g/일)</t>
    <phoneticPr fontId="1" type="noConversion"/>
  </si>
  <si>
    <t>비타민K</t>
    <phoneticPr fontId="1" type="noConversion"/>
  </si>
  <si>
    <t>비타민A(μg RAE/일)</t>
    <phoneticPr fontId="1" type="noConversion"/>
  </si>
  <si>
    <t>리보플라빈</t>
    <phoneticPr fontId="1" type="noConversion"/>
  </si>
  <si>
    <t>M</t>
  </si>
  <si>
    <t>H1900050</t>
  </si>
  <si>
    <t>권기용</t>
  </si>
  <si>
    <t>정보</t>
    <phoneticPr fontId="1" type="noConversion"/>
  </si>
  <si>
    <t>(설문지 : FFQ 95문항 설문지, 사용자 : 권기용, ID : H1900050)</t>
  </si>
  <si>
    <t>출력시각</t>
    <phoneticPr fontId="1" type="noConversion"/>
  </si>
  <si>
    <t>2020년 02월 10일 15:36:46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</si>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</sst>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42.945704999999997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724992"/>
        <c:axId val="88726528"/>
      </c:barChart>
      <c:catAx>
        <c:axId val="8872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26528"/>
        <c:crosses val="autoZero"/>
        <c:auto val="1"/>
        <c:lblAlgn val="ctr"/>
        <c:lblOffset val="100"/>
        <c:noMultiLvlLbl val="0"/>
      </c:catAx>
      <c:valAx>
        <c:axId val="88726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72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1.17937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00384"/>
        <c:axId val="47601920"/>
      </c:barChart>
      <c:catAx>
        <c:axId val="4760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01920"/>
        <c:crosses val="autoZero"/>
        <c:auto val="1"/>
        <c:lblAlgn val="ctr"/>
        <c:lblOffset val="100"/>
        <c:noMultiLvlLbl val="0"/>
      </c:catAx>
      <c:valAx>
        <c:axId val="4760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0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0.80644846000000003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11264"/>
        <c:axId val="47617152"/>
      </c:barChart>
      <c:catAx>
        <c:axId val="4761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17152"/>
        <c:crosses val="autoZero"/>
        <c:auto val="1"/>
        <c:lblAlgn val="ctr"/>
        <c:lblOffset val="100"/>
        <c:noMultiLvlLbl val="0"/>
      </c:catAx>
      <c:valAx>
        <c:axId val="47617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1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791.90219999999999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38784"/>
        <c:axId val="47640576"/>
      </c:barChart>
      <c:catAx>
        <c:axId val="4763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40576"/>
        <c:crosses val="autoZero"/>
        <c:auto val="1"/>
        <c:lblAlgn val="ctr"/>
        <c:lblOffset val="100"/>
        <c:noMultiLvlLbl val="0"/>
      </c:catAx>
      <c:valAx>
        <c:axId val="47640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3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1961.6587999999999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7008"/>
        <c:axId val="52988544"/>
      </c:barChart>
      <c:catAx>
        <c:axId val="5298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8544"/>
        <c:crosses val="autoZero"/>
        <c:auto val="1"/>
        <c:lblAlgn val="ctr"/>
        <c:lblOffset val="100"/>
        <c:noMultiLvlLbl val="0"/>
      </c:catAx>
      <c:valAx>
        <c:axId val="529885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90.632576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98912"/>
        <c:axId val="53000448"/>
      </c:barChart>
      <c:catAx>
        <c:axId val="5299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00448"/>
        <c:crosses val="autoZero"/>
        <c:auto val="1"/>
        <c:lblAlgn val="ctr"/>
        <c:lblOffset val="100"/>
        <c:noMultiLvlLbl val="0"/>
      </c:catAx>
      <c:valAx>
        <c:axId val="5300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9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66.692490000000006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7248"/>
        <c:axId val="56358784"/>
      </c:barChart>
      <c:catAx>
        <c:axId val="5635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8784"/>
        <c:crosses val="autoZero"/>
        <c:auto val="1"/>
        <c:lblAlgn val="ctr"/>
        <c:lblOffset val="100"/>
        <c:noMultiLvlLbl val="0"/>
      </c:catAx>
      <c:valAx>
        <c:axId val="5635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7.5909715000000002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14624"/>
        <c:axId val="57116160"/>
      </c:barChart>
      <c:catAx>
        <c:axId val="5711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16160"/>
        <c:crosses val="autoZero"/>
        <c:auto val="1"/>
        <c:lblAlgn val="ctr"/>
        <c:lblOffset val="100"/>
        <c:noMultiLvlLbl val="0"/>
      </c:catAx>
      <c:valAx>
        <c:axId val="57116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1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541.84730000000002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6272"/>
        <c:axId val="58877056"/>
      </c:barChart>
      <c:catAx>
        <c:axId val="5712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77056"/>
        <c:crosses val="autoZero"/>
        <c:auto val="1"/>
        <c:lblAlgn val="ctr"/>
        <c:lblOffset val="100"/>
        <c:noMultiLvlLbl val="0"/>
      </c:catAx>
      <c:valAx>
        <c:axId val="588770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0.11093698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907648"/>
        <c:axId val="58909440"/>
      </c:barChart>
      <c:catAx>
        <c:axId val="5890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909440"/>
        <c:crosses val="autoZero"/>
        <c:auto val="1"/>
        <c:lblAlgn val="ctr"/>
        <c:lblOffset val="100"/>
        <c:noMultiLvlLbl val="0"/>
      </c:catAx>
      <c:valAx>
        <c:axId val="58909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90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2.6926556000000001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13376"/>
        <c:axId val="81023360"/>
      </c:barChart>
      <c:catAx>
        <c:axId val="8101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23360"/>
        <c:crosses val="autoZero"/>
        <c:auto val="1"/>
        <c:lblAlgn val="ctr"/>
        <c:lblOffset val="100"/>
        <c:noMultiLvlLbl val="0"/>
      </c:catAx>
      <c:valAx>
        <c:axId val="81023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1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14.351746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214848"/>
        <c:axId val="101572992"/>
      </c:barChart>
      <c:catAx>
        <c:axId val="10121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572992"/>
        <c:crosses val="autoZero"/>
        <c:auto val="1"/>
        <c:lblAlgn val="ctr"/>
        <c:lblOffset val="100"/>
        <c:noMultiLvlLbl val="0"/>
      </c:catAx>
      <c:valAx>
        <c:axId val="101572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21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73.181470000000004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37568"/>
        <c:axId val="81039360"/>
      </c:barChart>
      <c:catAx>
        <c:axId val="8103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39360"/>
        <c:crosses val="autoZero"/>
        <c:auto val="1"/>
        <c:lblAlgn val="ctr"/>
        <c:lblOffset val="100"/>
        <c:noMultiLvlLbl val="0"/>
      </c:catAx>
      <c:valAx>
        <c:axId val="8103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3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62.20402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49856"/>
        <c:axId val="81063936"/>
      </c:barChart>
      <c:catAx>
        <c:axId val="8104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63936"/>
        <c:crosses val="autoZero"/>
        <c:auto val="1"/>
        <c:lblAlgn val="ctr"/>
        <c:lblOffset val="100"/>
        <c:noMultiLvlLbl val="0"/>
      </c:catAx>
      <c:valAx>
        <c:axId val="81063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4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5.49</c:v>
                </c:pt>
                <c:pt idx="1">
                  <c:v>7.1970000000000001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1119872"/>
        <c:axId val="81125760"/>
      </c:barChart>
      <c:catAx>
        <c:axId val="8111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25760"/>
        <c:crosses val="autoZero"/>
        <c:auto val="1"/>
        <c:lblAlgn val="ctr"/>
        <c:lblOffset val="100"/>
        <c:noMultiLvlLbl val="0"/>
      </c:catAx>
      <c:valAx>
        <c:axId val="81125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1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5.3838695999999997</c:v>
                </c:pt>
                <c:pt idx="1">
                  <c:v>6.3975929999999996</c:v>
                </c:pt>
                <c:pt idx="2">
                  <c:v>6.2452655000000004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322.06326000000001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76448"/>
        <c:axId val="81177984"/>
      </c:barChart>
      <c:catAx>
        <c:axId val="8117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77984"/>
        <c:crosses val="autoZero"/>
        <c:auto val="1"/>
        <c:lblAlgn val="ctr"/>
        <c:lblOffset val="100"/>
        <c:noMultiLvlLbl val="0"/>
      </c:catAx>
      <c:valAx>
        <c:axId val="81177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7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10.237822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91680"/>
        <c:axId val="81193216"/>
      </c:barChart>
      <c:catAx>
        <c:axId val="8119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93216"/>
        <c:crosses val="autoZero"/>
        <c:auto val="1"/>
        <c:lblAlgn val="ctr"/>
        <c:lblOffset val="100"/>
        <c:noMultiLvlLbl val="0"/>
      </c:catAx>
      <c:valAx>
        <c:axId val="81193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9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80.819999999999993</c:v>
                </c:pt>
                <c:pt idx="1">
                  <c:v>6.2939999999999996</c:v>
                </c:pt>
                <c:pt idx="2">
                  <c:v>12.885999999999999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1223680"/>
        <c:axId val="81225216"/>
      </c:barChart>
      <c:catAx>
        <c:axId val="8122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25216"/>
        <c:crosses val="autoZero"/>
        <c:auto val="1"/>
        <c:lblAlgn val="ctr"/>
        <c:lblOffset val="100"/>
        <c:noMultiLvlLbl val="0"/>
      </c:catAx>
      <c:valAx>
        <c:axId val="81225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2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1619.2329999999999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51712"/>
        <c:axId val="81261696"/>
      </c:barChart>
      <c:catAx>
        <c:axId val="8125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61696"/>
        <c:crosses val="autoZero"/>
        <c:auto val="1"/>
        <c:lblAlgn val="ctr"/>
        <c:lblOffset val="100"/>
        <c:noMultiLvlLbl val="0"/>
      </c:catAx>
      <c:valAx>
        <c:axId val="81261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5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75.986869999999996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80000"/>
        <c:axId val="81281792"/>
      </c:barChart>
      <c:catAx>
        <c:axId val="8128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81792"/>
        <c:crosses val="autoZero"/>
        <c:auto val="1"/>
        <c:lblAlgn val="ctr"/>
        <c:lblOffset val="100"/>
        <c:noMultiLvlLbl val="0"/>
      </c:catAx>
      <c:valAx>
        <c:axId val="81281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8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265.71722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91904"/>
        <c:axId val="81301888"/>
      </c:barChart>
      <c:catAx>
        <c:axId val="8129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301888"/>
        <c:crosses val="autoZero"/>
        <c:auto val="1"/>
        <c:lblAlgn val="ctr"/>
        <c:lblOffset val="100"/>
        <c:noMultiLvlLbl val="0"/>
      </c:catAx>
      <c:valAx>
        <c:axId val="8130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9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1.9251058000000001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399424"/>
        <c:axId val="103401344"/>
      </c:barChart>
      <c:catAx>
        <c:axId val="10339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401344"/>
        <c:crosses val="autoZero"/>
        <c:auto val="1"/>
        <c:lblAlgn val="ctr"/>
        <c:lblOffset val="100"/>
        <c:noMultiLvlLbl val="0"/>
      </c:catAx>
      <c:valAx>
        <c:axId val="103401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39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2941.9294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320192"/>
        <c:axId val="81321984"/>
      </c:barChart>
      <c:catAx>
        <c:axId val="8132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321984"/>
        <c:crosses val="autoZero"/>
        <c:auto val="1"/>
        <c:lblAlgn val="ctr"/>
        <c:lblOffset val="100"/>
        <c:noMultiLvlLbl val="0"/>
      </c:catAx>
      <c:valAx>
        <c:axId val="81321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32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7.6600365999999998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405824"/>
        <c:axId val="81407360"/>
      </c:barChart>
      <c:catAx>
        <c:axId val="8140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407360"/>
        <c:crosses val="autoZero"/>
        <c:auto val="1"/>
        <c:lblAlgn val="ctr"/>
        <c:lblOffset val="100"/>
        <c:noMultiLvlLbl val="0"/>
      </c:catAx>
      <c:valAx>
        <c:axId val="81407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40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1.2674181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446400"/>
        <c:axId val="81447936"/>
      </c:barChart>
      <c:catAx>
        <c:axId val="8144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447936"/>
        <c:crosses val="autoZero"/>
        <c:auto val="1"/>
        <c:lblAlgn val="ctr"/>
        <c:lblOffset val="100"/>
        <c:noMultiLvlLbl val="0"/>
      </c:catAx>
      <c:valAx>
        <c:axId val="81447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44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150.62676999999999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9463424"/>
        <c:axId val="131535616"/>
      </c:barChart>
      <c:catAx>
        <c:axId val="12946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535616"/>
        <c:crosses val="autoZero"/>
        <c:auto val="1"/>
        <c:lblAlgn val="ctr"/>
        <c:lblOffset val="100"/>
        <c:noMultiLvlLbl val="0"/>
      </c:catAx>
      <c:valAx>
        <c:axId val="131535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946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0.76030326000000004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695808"/>
        <c:axId val="141513472"/>
      </c:barChart>
      <c:catAx>
        <c:axId val="14069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513472"/>
        <c:crosses val="autoZero"/>
        <c:auto val="1"/>
        <c:lblAlgn val="ctr"/>
        <c:lblOffset val="100"/>
        <c:noMultiLvlLbl val="0"/>
      </c:catAx>
      <c:valAx>
        <c:axId val="141513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69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10.970139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340992"/>
        <c:axId val="161671040"/>
      </c:barChart>
      <c:catAx>
        <c:axId val="16034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671040"/>
        <c:crosses val="autoZero"/>
        <c:auto val="1"/>
        <c:lblAlgn val="ctr"/>
        <c:lblOffset val="100"/>
        <c:noMultiLvlLbl val="0"/>
      </c:catAx>
      <c:valAx>
        <c:axId val="161671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34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1.2674181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54944"/>
        <c:axId val="47556480"/>
      </c:barChart>
      <c:catAx>
        <c:axId val="4755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56480"/>
        <c:crosses val="autoZero"/>
        <c:auto val="1"/>
        <c:lblAlgn val="ctr"/>
        <c:lblOffset val="100"/>
        <c:noMultiLvlLbl val="0"/>
      </c:catAx>
      <c:valAx>
        <c:axId val="47556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5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369.94153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65824"/>
        <c:axId val="47567616"/>
      </c:barChart>
      <c:catAx>
        <c:axId val="4756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67616"/>
        <c:crosses val="autoZero"/>
        <c:auto val="1"/>
        <c:lblAlgn val="ctr"/>
        <c:lblOffset val="100"/>
        <c:noMultiLvlLbl val="0"/>
      </c:catAx>
      <c:valAx>
        <c:axId val="47567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6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3.7839025999999998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76960"/>
        <c:axId val="47578496"/>
      </c:barChart>
      <c:catAx>
        <c:axId val="4757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78496"/>
        <c:crosses val="autoZero"/>
        <c:auto val="1"/>
        <c:lblAlgn val="ctr"/>
        <c:lblOffset val="100"/>
        <c:noMultiLvlLbl val="0"/>
      </c:catAx>
      <c:valAx>
        <c:axId val="47578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7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권기용, ID : H1900050)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10일 15:36:46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2200</v>
      </c>
      <c r="C6" s="60">
        <f>'DRIs DATA 입력'!C6</f>
        <v>1619.2329999999999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42.945704999999997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14.351746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80.819999999999993</v>
      </c>
      <c r="G8" s="60">
        <f>'DRIs DATA 입력'!G8</f>
        <v>6.2939999999999996</v>
      </c>
      <c r="H8" s="60">
        <f>'DRIs DATA 입력'!H8</f>
        <v>12.885999999999999</v>
      </c>
      <c r="I8" s="47"/>
      <c r="J8" s="60" t="s">
        <v>217</v>
      </c>
      <c r="K8" s="60">
        <f>'DRIs DATA 입력'!K8</f>
        <v>5.49</v>
      </c>
      <c r="L8" s="60">
        <f>'DRIs DATA 입력'!L8</f>
        <v>7.1970000000000001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322.06326000000001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10.237822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1.9251058000000001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150.62676999999999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75.986869999999996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1.0948259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0.76030326000000004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10.970139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1.2674181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369.94153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3.7839025999999998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1.17937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0.80644846000000003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265.71722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791.90219999999999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2941.9294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1961.6587999999999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90.632576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66.692490000000006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7.6600365999999998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7.5909715000000002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541.84730000000002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0.11093698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2.6926556000000001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73.181470000000004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62.20402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11" sqref="F11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283</v>
      </c>
      <c r="B1" s="62" t="s">
        <v>284</v>
      </c>
      <c r="G1" s="63" t="s">
        <v>285</v>
      </c>
      <c r="H1" s="62" t="s">
        <v>286</v>
      </c>
    </row>
    <row r="3" spans="1:27">
      <c r="A3" s="72" t="s">
        <v>287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288</v>
      </c>
      <c r="B4" s="70"/>
      <c r="C4" s="70"/>
      <c r="E4" s="67" t="s">
        <v>289</v>
      </c>
      <c r="F4" s="68"/>
      <c r="G4" s="68"/>
      <c r="H4" s="69"/>
      <c r="J4" s="67" t="s">
        <v>290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291</v>
      </c>
      <c r="V4" s="70"/>
      <c r="W4" s="70"/>
      <c r="X4" s="70"/>
      <c r="Y4" s="70"/>
      <c r="Z4" s="70"/>
    </row>
    <row r="5" spans="1:27">
      <c r="A5" s="66"/>
      <c r="B5" s="66" t="s">
        <v>292</v>
      </c>
      <c r="C5" s="66" t="s">
        <v>293</v>
      </c>
      <c r="E5" s="66"/>
      <c r="F5" s="66" t="s">
        <v>51</v>
      </c>
      <c r="G5" s="66" t="s">
        <v>294</v>
      </c>
      <c r="H5" s="66" t="s">
        <v>47</v>
      </c>
      <c r="J5" s="66"/>
      <c r="K5" s="66" t="s">
        <v>295</v>
      </c>
      <c r="L5" s="66" t="s">
        <v>296</v>
      </c>
      <c r="N5" s="66"/>
      <c r="O5" s="66" t="s">
        <v>297</v>
      </c>
      <c r="P5" s="66" t="s">
        <v>298</v>
      </c>
      <c r="Q5" s="66" t="s">
        <v>299</v>
      </c>
      <c r="R5" s="66" t="s">
        <v>300</v>
      </c>
      <c r="S5" s="66" t="s">
        <v>293</v>
      </c>
      <c r="U5" s="66"/>
      <c r="V5" s="66" t="s">
        <v>297</v>
      </c>
      <c r="W5" s="66" t="s">
        <v>298</v>
      </c>
      <c r="X5" s="66" t="s">
        <v>299</v>
      </c>
      <c r="Y5" s="66" t="s">
        <v>300</v>
      </c>
      <c r="Z5" s="66" t="s">
        <v>293</v>
      </c>
    </row>
    <row r="6" spans="1:27">
      <c r="A6" s="66" t="s">
        <v>288</v>
      </c>
      <c r="B6" s="66">
        <v>2200</v>
      </c>
      <c r="C6" s="66">
        <v>1619.2329999999999</v>
      </c>
      <c r="E6" s="66" t="s">
        <v>301</v>
      </c>
      <c r="F6" s="66">
        <v>55</v>
      </c>
      <c r="G6" s="66">
        <v>15</v>
      </c>
      <c r="H6" s="66">
        <v>7</v>
      </c>
      <c r="J6" s="66" t="s">
        <v>301</v>
      </c>
      <c r="K6" s="66">
        <v>0.1</v>
      </c>
      <c r="L6" s="66">
        <v>4</v>
      </c>
      <c r="N6" s="66" t="s">
        <v>276</v>
      </c>
      <c r="O6" s="66">
        <v>50</v>
      </c>
      <c r="P6" s="66">
        <v>60</v>
      </c>
      <c r="Q6" s="66">
        <v>0</v>
      </c>
      <c r="R6" s="66">
        <v>0</v>
      </c>
      <c r="S6" s="66">
        <v>42.945704999999997</v>
      </c>
      <c r="U6" s="66" t="s">
        <v>302</v>
      </c>
      <c r="V6" s="66">
        <v>0</v>
      </c>
      <c r="W6" s="66">
        <v>0</v>
      </c>
      <c r="X6" s="66">
        <v>25</v>
      </c>
      <c r="Y6" s="66">
        <v>0</v>
      </c>
      <c r="Z6" s="66">
        <v>14.351746</v>
      </c>
    </row>
    <row r="7" spans="1:27">
      <c r="E7" s="66" t="s">
        <v>303</v>
      </c>
      <c r="F7" s="66">
        <v>65</v>
      </c>
      <c r="G7" s="66">
        <v>30</v>
      </c>
      <c r="H7" s="66">
        <v>20</v>
      </c>
      <c r="J7" s="66" t="s">
        <v>303</v>
      </c>
      <c r="K7" s="66">
        <v>1</v>
      </c>
      <c r="L7" s="66">
        <v>10</v>
      </c>
    </row>
    <row r="8" spans="1:27">
      <c r="E8" s="66" t="s">
        <v>304</v>
      </c>
      <c r="F8" s="66">
        <v>80.819999999999993</v>
      </c>
      <c r="G8" s="66">
        <v>6.2939999999999996</v>
      </c>
      <c r="H8" s="66">
        <v>12.885999999999999</v>
      </c>
      <c r="J8" s="66" t="s">
        <v>304</v>
      </c>
      <c r="K8" s="66">
        <v>5.49</v>
      </c>
      <c r="L8" s="66">
        <v>7.1970000000000001</v>
      </c>
    </row>
    <row r="13" spans="1:27">
      <c r="A13" s="71" t="s">
        <v>305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306</v>
      </c>
      <c r="B14" s="70"/>
      <c r="C14" s="70"/>
      <c r="D14" s="70"/>
      <c r="E14" s="70"/>
      <c r="F14" s="70"/>
      <c r="H14" s="70" t="s">
        <v>307</v>
      </c>
      <c r="I14" s="70"/>
      <c r="J14" s="70"/>
      <c r="K14" s="70"/>
      <c r="L14" s="70"/>
      <c r="M14" s="70"/>
      <c r="O14" s="70" t="s">
        <v>308</v>
      </c>
      <c r="P14" s="70"/>
      <c r="Q14" s="70"/>
      <c r="R14" s="70"/>
      <c r="S14" s="70"/>
      <c r="T14" s="70"/>
      <c r="V14" s="70" t="s">
        <v>277</v>
      </c>
      <c r="W14" s="70"/>
      <c r="X14" s="70"/>
      <c r="Y14" s="70"/>
      <c r="Z14" s="70"/>
      <c r="AA14" s="70"/>
    </row>
    <row r="15" spans="1:27">
      <c r="A15" s="66"/>
      <c r="B15" s="66" t="s">
        <v>297</v>
      </c>
      <c r="C15" s="66" t="s">
        <v>298</v>
      </c>
      <c r="D15" s="66" t="s">
        <v>299</v>
      </c>
      <c r="E15" s="66" t="s">
        <v>300</v>
      </c>
      <c r="F15" s="66" t="s">
        <v>293</v>
      </c>
      <c r="H15" s="66"/>
      <c r="I15" s="66" t="s">
        <v>297</v>
      </c>
      <c r="J15" s="66" t="s">
        <v>298</v>
      </c>
      <c r="K15" s="66" t="s">
        <v>299</v>
      </c>
      <c r="L15" s="66" t="s">
        <v>300</v>
      </c>
      <c r="M15" s="66" t="s">
        <v>293</v>
      </c>
      <c r="O15" s="66"/>
      <c r="P15" s="66" t="s">
        <v>297</v>
      </c>
      <c r="Q15" s="66" t="s">
        <v>298</v>
      </c>
      <c r="R15" s="66" t="s">
        <v>299</v>
      </c>
      <c r="S15" s="66" t="s">
        <v>300</v>
      </c>
      <c r="T15" s="66" t="s">
        <v>293</v>
      </c>
      <c r="V15" s="66"/>
      <c r="W15" s="66" t="s">
        <v>297</v>
      </c>
      <c r="X15" s="66" t="s">
        <v>298</v>
      </c>
      <c r="Y15" s="66" t="s">
        <v>299</v>
      </c>
      <c r="Z15" s="66" t="s">
        <v>300</v>
      </c>
      <c r="AA15" s="66" t="s">
        <v>293</v>
      </c>
    </row>
    <row r="16" spans="1:27">
      <c r="A16" s="66" t="s">
        <v>278</v>
      </c>
      <c r="B16" s="66">
        <v>530</v>
      </c>
      <c r="C16" s="66">
        <v>750</v>
      </c>
      <c r="D16" s="66">
        <v>0</v>
      </c>
      <c r="E16" s="66">
        <v>3000</v>
      </c>
      <c r="F16" s="66">
        <v>322.06326000000001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10.237822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1.9251058000000001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150.62676999999999</v>
      </c>
    </row>
    <row r="23" spans="1:62">
      <c r="A23" s="71" t="s">
        <v>309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310</v>
      </c>
      <c r="B24" s="70"/>
      <c r="C24" s="70"/>
      <c r="D24" s="70"/>
      <c r="E24" s="70"/>
      <c r="F24" s="70"/>
      <c r="H24" s="70" t="s">
        <v>311</v>
      </c>
      <c r="I24" s="70"/>
      <c r="J24" s="70"/>
      <c r="K24" s="70"/>
      <c r="L24" s="70"/>
      <c r="M24" s="70"/>
      <c r="O24" s="70" t="s">
        <v>279</v>
      </c>
      <c r="P24" s="70"/>
      <c r="Q24" s="70"/>
      <c r="R24" s="70"/>
      <c r="S24" s="70"/>
      <c r="T24" s="70"/>
      <c r="V24" s="70" t="s">
        <v>312</v>
      </c>
      <c r="W24" s="70"/>
      <c r="X24" s="70"/>
      <c r="Y24" s="70"/>
      <c r="Z24" s="70"/>
      <c r="AA24" s="70"/>
      <c r="AC24" s="70" t="s">
        <v>313</v>
      </c>
      <c r="AD24" s="70"/>
      <c r="AE24" s="70"/>
      <c r="AF24" s="70"/>
      <c r="AG24" s="70"/>
      <c r="AH24" s="70"/>
      <c r="AJ24" s="70" t="s">
        <v>314</v>
      </c>
      <c r="AK24" s="70"/>
      <c r="AL24" s="70"/>
      <c r="AM24" s="70"/>
      <c r="AN24" s="70"/>
      <c r="AO24" s="70"/>
      <c r="AQ24" s="70" t="s">
        <v>315</v>
      </c>
      <c r="AR24" s="70"/>
      <c r="AS24" s="70"/>
      <c r="AT24" s="70"/>
      <c r="AU24" s="70"/>
      <c r="AV24" s="70"/>
      <c r="AX24" s="70" t="s">
        <v>316</v>
      </c>
      <c r="AY24" s="70"/>
      <c r="AZ24" s="70"/>
      <c r="BA24" s="70"/>
      <c r="BB24" s="70"/>
      <c r="BC24" s="70"/>
      <c r="BE24" s="70" t="s">
        <v>317</v>
      </c>
      <c r="BF24" s="70"/>
      <c r="BG24" s="70"/>
      <c r="BH24" s="70"/>
      <c r="BI24" s="70"/>
      <c r="BJ24" s="70"/>
    </row>
    <row r="25" spans="1:62">
      <c r="A25" s="66"/>
      <c r="B25" s="66" t="s">
        <v>318</v>
      </c>
      <c r="C25" s="66" t="s">
        <v>319</v>
      </c>
      <c r="D25" s="66" t="s">
        <v>320</v>
      </c>
      <c r="E25" s="66" t="s">
        <v>321</v>
      </c>
      <c r="F25" s="66" t="s">
        <v>322</v>
      </c>
      <c r="H25" s="66"/>
      <c r="I25" s="66" t="s">
        <v>318</v>
      </c>
      <c r="J25" s="66" t="s">
        <v>319</v>
      </c>
      <c r="K25" s="66" t="s">
        <v>320</v>
      </c>
      <c r="L25" s="66" t="s">
        <v>321</v>
      </c>
      <c r="M25" s="66" t="s">
        <v>322</v>
      </c>
      <c r="O25" s="66"/>
      <c r="P25" s="66" t="s">
        <v>318</v>
      </c>
      <c r="Q25" s="66" t="s">
        <v>319</v>
      </c>
      <c r="R25" s="66" t="s">
        <v>320</v>
      </c>
      <c r="S25" s="66" t="s">
        <v>321</v>
      </c>
      <c r="T25" s="66" t="s">
        <v>322</v>
      </c>
      <c r="V25" s="66"/>
      <c r="W25" s="66" t="s">
        <v>318</v>
      </c>
      <c r="X25" s="66" t="s">
        <v>319</v>
      </c>
      <c r="Y25" s="66" t="s">
        <v>320</v>
      </c>
      <c r="Z25" s="66" t="s">
        <v>321</v>
      </c>
      <c r="AA25" s="66" t="s">
        <v>322</v>
      </c>
      <c r="AC25" s="66"/>
      <c r="AD25" s="66" t="s">
        <v>318</v>
      </c>
      <c r="AE25" s="66" t="s">
        <v>319</v>
      </c>
      <c r="AF25" s="66" t="s">
        <v>320</v>
      </c>
      <c r="AG25" s="66" t="s">
        <v>321</v>
      </c>
      <c r="AH25" s="66" t="s">
        <v>322</v>
      </c>
      <c r="AJ25" s="66"/>
      <c r="AK25" s="66" t="s">
        <v>318</v>
      </c>
      <c r="AL25" s="66" t="s">
        <v>319</v>
      </c>
      <c r="AM25" s="66" t="s">
        <v>320</v>
      </c>
      <c r="AN25" s="66" t="s">
        <v>321</v>
      </c>
      <c r="AO25" s="66" t="s">
        <v>322</v>
      </c>
      <c r="AQ25" s="66"/>
      <c r="AR25" s="66" t="s">
        <v>318</v>
      </c>
      <c r="AS25" s="66" t="s">
        <v>319</v>
      </c>
      <c r="AT25" s="66" t="s">
        <v>320</v>
      </c>
      <c r="AU25" s="66" t="s">
        <v>321</v>
      </c>
      <c r="AV25" s="66" t="s">
        <v>322</v>
      </c>
      <c r="AX25" s="66"/>
      <c r="AY25" s="66" t="s">
        <v>318</v>
      </c>
      <c r="AZ25" s="66" t="s">
        <v>319</v>
      </c>
      <c r="BA25" s="66" t="s">
        <v>320</v>
      </c>
      <c r="BB25" s="66" t="s">
        <v>321</v>
      </c>
      <c r="BC25" s="66" t="s">
        <v>322</v>
      </c>
      <c r="BE25" s="66"/>
      <c r="BF25" s="66" t="s">
        <v>318</v>
      </c>
      <c r="BG25" s="66" t="s">
        <v>319</v>
      </c>
      <c r="BH25" s="66" t="s">
        <v>320</v>
      </c>
      <c r="BI25" s="66" t="s">
        <v>321</v>
      </c>
      <c r="BJ25" s="66" t="s">
        <v>322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75.986869999999996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1.0948259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0.76030326000000004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10.970139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1.2674181</v>
      </c>
      <c r="AJ26" s="66" t="s">
        <v>323</v>
      </c>
      <c r="AK26" s="66">
        <v>320</v>
      </c>
      <c r="AL26" s="66">
        <v>400</v>
      </c>
      <c r="AM26" s="66">
        <v>0</v>
      </c>
      <c r="AN26" s="66">
        <v>1000</v>
      </c>
      <c r="AO26" s="66">
        <v>369.94153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3.7839025999999998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1.17937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0.80644846000000003</v>
      </c>
    </row>
    <row r="33" spans="1:68">
      <c r="A33" s="71" t="s">
        <v>324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325</v>
      </c>
      <c r="B34" s="70"/>
      <c r="C34" s="70"/>
      <c r="D34" s="70"/>
      <c r="E34" s="70"/>
      <c r="F34" s="70"/>
      <c r="H34" s="70" t="s">
        <v>326</v>
      </c>
      <c r="I34" s="70"/>
      <c r="J34" s="70"/>
      <c r="K34" s="70"/>
      <c r="L34" s="70"/>
      <c r="M34" s="70"/>
      <c r="O34" s="70" t="s">
        <v>327</v>
      </c>
      <c r="P34" s="70"/>
      <c r="Q34" s="70"/>
      <c r="R34" s="70"/>
      <c r="S34" s="70"/>
      <c r="T34" s="70"/>
      <c r="V34" s="70" t="s">
        <v>328</v>
      </c>
      <c r="W34" s="70"/>
      <c r="X34" s="70"/>
      <c r="Y34" s="70"/>
      <c r="Z34" s="70"/>
      <c r="AA34" s="70"/>
      <c r="AC34" s="70" t="s">
        <v>329</v>
      </c>
      <c r="AD34" s="70"/>
      <c r="AE34" s="70"/>
      <c r="AF34" s="70"/>
      <c r="AG34" s="70"/>
      <c r="AH34" s="70"/>
      <c r="AJ34" s="70" t="s">
        <v>330</v>
      </c>
      <c r="AK34" s="70"/>
      <c r="AL34" s="70"/>
      <c r="AM34" s="70"/>
      <c r="AN34" s="70"/>
      <c r="AO34" s="70"/>
    </row>
    <row r="35" spans="1:68">
      <c r="A35" s="66"/>
      <c r="B35" s="66" t="s">
        <v>318</v>
      </c>
      <c r="C35" s="66" t="s">
        <v>319</v>
      </c>
      <c r="D35" s="66" t="s">
        <v>320</v>
      </c>
      <c r="E35" s="66" t="s">
        <v>321</v>
      </c>
      <c r="F35" s="66" t="s">
        <v>322</v>
      </c>
      <c r="H35" s="66"/>
      <c r="I35" s="66" t="s">
        <v>318</v>
      </c>
      <c r="J35" s="66" t="s">
        <v>319</v>
      </c>
      <c r="K35" s="66" t="s">
        <v>320</v>
      </c>
      <c r="L35" s="66" t="s">
        <v>321</v>
      </c>
      <c r="M35" s="66" t="s">
        <v>322</v>
      </c>
      <c r="O35" s="66"/>
      <c r="P35" s="66" t="s">
        <v>318</v>
      </c>
      <c r="Q35" s="66" t="s">
        <v>319</v>
      </c>
      <c r="R35" s="66" t="s">
        <v>320</v>
      </c>
      <c r="S35" s="66" t="s">
        <v>321</v>
      </c>
      <c r="T35" s="66" t="s">
        <v>322</v>
      </c>
      <c r="V35" s="66"/>
      <c r="W35" s="66" t="s">
        <v>318</v>
      </c>
      <c r="X35" s="66" t="s">
        <v>319</v>
      </c>
      <c r="Y35" s="66" t="s">
        <v>320</v>
      </c>
      <c r="Z35" s="66" t="s">
        <v>321</v>
      </c>
      <c r="AA35" s="66" t="s">
        <v>322</v>
      </c>
      <c r="AC35" s="66"/>
      <c r="AD35" s="66" t="s">
        <v>318</v>
      </c>
      <c r="AE35" s="66" t="s">
        <v>319</v>
      </c>
      <c r="AF35" s="66" t="s">
        <v>320</v>
      </c>
      <c r="AG35" s="66" t="s">
        <v>321</v>
      </c>
      <c r="AH35" s="66" t="s">
        <v>322</v>
      </c>
      <c r="AJ35" s="66"/>
      <c r="AK35" s="66" t="s">
        <v>318</v>
      </c>
      <c r="AL35" s="66" t="s">
        <v>319</v>
      </c>
      <c r="AM35" s="66" t="s">
        <v>320</v>
      </c>
      <c r="AN35" s="66" t="s">
        <v>321</v>
      </c>
      <c r="AO35" s="66" t="s">
        <v>322</v>
      </c>
    </row>
    <row r="36" spans="1:68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265.71722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791.90219999999999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2941.9294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1961.6587999999999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90.632576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66.692490000000006</v>
      </c>
    </row>
    <row r="43" spans="1:68">
      <c r="A43" s="71" t="s">
        <v>331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332</v>
      </c>
      <c r="B44" s="70"/>
      <c r="C44" s="70"/>
      <c r="D44" s="70"/>
      <c r="E44" s="70"/>
      <c r="F44" s="70"/>
      <c r="H44" s="70" t="s">
        <v>333</v>
      </c>
      <c r="I44" s="70"/>
      <c r="J44" s="70"/>
      <c r="K44" s="70"/>
      <c r="L44" s="70"/>
      <c r="M44" s="70"/>
      <c r="O44" s="70" t="s">
        <v>334</v>
      </c>
      <c r="P44" s="70"/>
      <c r="Q44" s="70"/>
      <c r="R44" s="70"/>
      <c r="S44" s="70"/>
      <c r="T44" s="70"/>
      <c r="V44" s="70" t="s">
        <v>335</v>
      </c>
      <c r="W44" s="70"/>
      <c r="X44" s="70"/>
      <c r="Y44" s="70"/>
      <c r="Z44" s="70"/>
      <c r="AA44" s="70"/>
      <c r="AC44" s="70" t="s">
        <v>336</v>
      </c>
      <c r="AD44" s="70"/>
      <c r="AE44" s="70"/>
      <c r="AF44" s="70"/>
      <c r="AG44" s="70"/>
      <c r="AH44" s="70"/>
      <c r="AJ44" s="70" t="s">
        <v>337</v>
      </c>
      <c r="AK44" s="70"/>
      <c r="AL44" s="70"/>
      <c r="AM44" s="70"/>
      <c r="AN44" s="70"/>
      <c r="AO44" s="70"/>
      <c r="AQ44" s="70" t="s">
        <v>338</v>
      </c>
      <c r="AR44" s="70"/>
      <c r="AS44" s="70"/>
      <c r="AT44" s="70"/>
      <c r="AU44" s="70"/>
      <c r="AV44" s="70"/>
      <c r="AX44" s="70" t="s">
        <v>339</v>
      </c>
      <c r="AY44" s="70"/>
      <c r="AZ44" s="70"/>
      <c r="BA44" s="70"/>
      <c r="BB44" s="70"/>
      <c r="BC44" s="70"/>
      <c r="BE44" s="70" t="s">
        <v>340</v>
      </c>
      <c r="BF44" s="70"/>
      <c r="BG44" s="70"/>
      <c r="BH44" s="70"/>
      <c r="BI44" s="70"/>
      <c r="BJ44" s="70"/>
    </row>
    <row r="45" spans="1:68">
      <c r="A45" s="66"/>
      <c r="B45" s="66" t="s">
        <v>318</v>
      </c>
      <c r="C45" s="66" t="s">
        <v>319</v>
      </c>
      <c r="D45" s="66" t="s">
        <v>320</v>
      </c>
      <c r="E45" s="66" t="s">
        <v>321</v>
      </c>
      <c r="F45" s="66" t="s">
        <v>322</v>
      </c>
      <c r="H45" s="66"/>
      <c r="I45" s="66" t="s">
        <v>318</v>
      </c>
      <c r="J45" s="66" t="s">
        <v>319</v>
      </c>
      <c r="K45" s="66" t="s">
        <v>320</v>
      </c>
      <c r="L45" s="66" t="s">
        <v>321</v>
      </c>
      <c r="M45" s="66" t="s">
        <v>322</v>
      </c>
      <c r="O45" s="66"/>
      <c r="P45" s="66" t="s">
        <v>318</v>
      </c>
      <c r="Q45" s="66" t="s">
        <v>319</v>
      </c>
      <c r="R45" s="66" t="s">
        <v>320</v>
      </c>
      <c r="S45" s="66" t="s">
        <v>321</v>
      </c>
      <c r="T45" s="66" t="s">
        <v>322</v>
      </c>
      <c r="V45" s="66"/>
      <c r="W45" s="66" t="s">
        <v>318</v>
      </c>
      <c r="X45" s="66" t="s">
        <v>319</v>
      </c>
      <c r="Y45" s="66" t="s">
        <v>320</v>
      </c>
      <c r="Z45" s="66" t="s">
        <v>321</v>
      </c>
      <c r="AA45" s="66" t="s">
        <v>322</v>
      </c>
      <c r="AC45" s="66"/>
      <c r="AD45" s="66" t="s">
        <v>318</v>
      </c>
      <c r="AE45" s="66" t="s">
        <v>319</v>
      </c>
      <c r="AF45" s="66" t="s">
        <v>320</v>
      </c>
      <c r="AG45" s="66" t="s">
        <v>321</v>
      </c>
      <c r="AH45" s="66" t="s">
        <v>322</v>
      </c>
      <c r="AJ45" s="66"/>
      <c r="AK45" s="66" t="s">
        <v>318</v>
      </c>
      <c r="AL45" s="66" t="s">
        <v>319</v>
      </c>
      <c r="AM45" s="66" t="s">
        <v>320</v>
      </c>
      <c r="AN45" s="66" t="s">
        <v>321</v>
      </c>
      <c r="AO45" s="66" t="s">
        <v>322</v>
      </c>
      <c r="AQ45" s="66"/>
      <c r="AR45" s="66" t="s">
        <v>318</v>
      </c>
      <c r="AS45" s="66" t="s">
        <v>319</v>
      </c>
      <c r="AT45" s="66" t="s">
        <v>320</v>
      </c>
      <c r="AU45" s="66" t="s">
        <v>321</v>
      </c>
      <c r="AV45" s="66" t="s">
        <v>322</v>
      </c>
      <c r="AX45" s="66"/>
      <c r="AY45" s="66" t="s">
        <v>318</v>
      </c>
      <c r="AZ45" s="66" t="s">
        <v>319</v>
      </c>
      <c r="BA45" s="66" t="s">
        <v>320</v>
      </c>
      <c r="BB45" s="66" t="s">
        <v>321</v>
      </c>
      <c r="BC45" s="66" t="s">
        <v>322</v>
      </c>
      <c r="BE45" s="66"/>
      <c r="BF45" s="66" t="s">
        <v>318</v>
      </c>
      <c r="BG45" s="66" t="s">
        <v>319</v>
      </c>
      <c r="BH45" s="66" t="s">
        <v>320</v>
      </c>
      <c r="BI45" s="66" t="s">
        <v>321</v>
      </c>
      <c r="BJ45" s="66" t="s">
        <v>322</v>
      </c>
    </row>
    <row r="46" spans="1:68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7.6600365999999998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7.5909715000000002</v>
      </c>
      <c r="O46" s="66" t="s">
        <v>341</v>
      </c>
      <c r="P46" s="66">
        <v>600</v>
      </c>
      <c r="Q46" s="66">
        <v>800</v>
      </c>
      <c r="R46" s="66">
        <v>0</v>
      </c>
      <c r="S46" s="66">
        <v>10000</v>
      </c>
      <c r="T46" s="66">
        <v>541.84730000000002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0.11093698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2.6926556000000001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73.181470000000004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62.20402</v>
      </c>
      <c r="AX46" s="66" t="s">
        <v>342</v>
      </c>
      <c r="AY46" s="66"/>
      <c r="AZ46" s="66"/>
      <c r="BA46" s="66"/>
      <c r="BB46" s="66"/>
      <c r="BC46" s="66"/>
      <c r="BE46" s="66" t="s">
        <v>343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C4" sqref="C4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281</v>
      </c>
      <c r="B2" s="62" t="s">
        <v>282</v>
      </c>
      <c r="C2" s="62" t="s">
        <v>280</v>
      </c>
      <c r="D2" s="62">
        <v>52</v>
      </c>
      <c r="E2" s="62">
        <v>1619.2329999999999</v>
      </c>
      <c r="F2" s="62">
        <v>269.346</v>
      </c>
      <c r="G2" s="62">
        <v>20.975296</v>
      </c>
      <c r="H2" s="62">
        <v>12.027167</v>
      </c>
      <c r="I2" s="62">
        <v>8.9481280000000005</v>
      </c>
      <c r="J2" s="62">
        <v>42.945704999999997</v>
      </c>
      <c r="K2" s="62">
        <v>26.585854000000001</v>
      </c>
      <c r="L2" s="62">
        <v>16.359852</v>
      </c>
      <c r="M2" s="62">
        <v>14.351746</v>
      </c>
      <c r="N2" s="62">
        <v>1.1299884</v>
      </c>
      <c r="O2" s="62">
        <v>7.1867986000000004</v>
      </c>
      <c r="P2" s="62">
        <v>728.16780000000006</v>
      </c>
      <c r="Q2" s="62">
        <v>13.475232999999999</v>
      </c>
      <c r="R2" s="62">
        <v>322.06326000000001</v>
      </c>
      <c r="S2" s="62">
        <v>45.613945000000001</v>
      </c>
      <c r="T2" s="62">
        <v>3317.3910000000001</v>
      </c>
      <c r="U2" s="62">
        <v>1.9251058000000001</v>
      </c>
      <c r="V2" s="62">
        <v>10.237822</v>
      </c>
      <c r="W2" s="62">
        <v>150.62676999999999</v>
      </c>
      <c r="X2" s="62">
        <v>75.986869999999996</v>
      </c>
      <c r="Y2" s="62">
        <v>1.0948259</v>
      </c>
      <c r="Z2" s="62">
        <v>0.76030326000000004</v>
      </c>
      <c r="AA2" s="62">
        <v>10.970139</v>
      </c>
      <c r="AB2" s="62">
        <v>1.2674181</v>
      </c>
      <c r="AC2" s="62">
        <v>369.94153</v>
      </c>
      <c r="AD2" s="62">
        <v>3.7839025999999998</v>
      </c>
      <c r="AE2" s="62">
        <v>1.17937</v>
      </c>
      <c r="AF2" s="62">
        <v>0.80644846000000003</v>
      </c>
      <c r="AG2" s="62">
        <v>265.71722</v>
      </c>
      <c r="AH2" s="62">
        <v>154.70716999999999</v>
      </c>
      <c r="AI2" s="62">
        <v>111.01004</v>
      </c>
      <c r="AJ2" s="62">
        <v>791.90219999999999</v>
      </c>
      <c r="AK2" s="62">
        <v>2941.9294</v>
      </c>
      <c r="AL2" s="62">
        <v>90.632576</v>
      </c>
      <c r="AM2" s="62">
        <v>1961.6587999999999</v>
      </c>
      <c r="AN2" s="62">
        <v>66.692490000000006</v>
      </c>
      <c r="AO2" s="62">
        <v>7.6600365999999998</v>
      </c>
      <c r="AP2" s="62">
        <v>5.9439716000000002</v>
      </c>
      <c r="AQ2" s="62">
        <v>1.716065</v>
      </c>
      <c r="AR2" s="62">
        <v>7.5909715000000002</v>
      </c>
      <c r="AS2" s="62">
        <v>541.84730000000002</v>
      </c>
      <c r="AT2" s="62">
        <v>0.11093698</v>
      </c>
      <c r="AU2" s="62">
        <v>2.6926556000000001</v>
      </c>
      <c r="AV2" s="62">
        <v>73.181470000000004</v>
      </c>
      <c r="AW2" s="62">
        <v>62.20402</v>
      </c>
      <c r="AX2" s="62">
        <v>7.6255959999999998E-2</v>
      </c>
      <c r="AY2" s="62">
        <v>0.62547140000000001</v>
      </c>
      <c r="AZ2" s="62">
        <v>110.36530999999999</v>
      </c>
      <c r="BA2" s="62">
        <v>18.030208999999999</v>
      </c>
      <c r="BB2" s="62">
        <v>5.3838695999999997</v>
      </c>
      <c r="BC2" s="62">
        <v>6.3975929999999996</v>
      </c>
      <c r="BD2" s="62">
        <v>6.2452655000000004</v>
      </c>
      <c r="BE2" s="62">
        <v>0.3931019</v>
      </c>
      <c r="BF2" s="62">
        <v>1.7106256</v>
      </c>
      <c r="BG2" s="62">
        <v>2.7754896000000001E-3</v>
      </c>
      <c r="BH2" s="62">
        <v>1.3660353E-2</v>
      </c>
      <c r="BI2" s="62">
        <v>1.0600615000000001E-2</v>
      </c>
      <c r="BJ2" s="62">
        <v>3.990552E-2</v>
      </c>
      <c r="BK2" s="62">
        <v>2.1349920000000001E-4</v>
      </c>
      <c r="BL2" s="62">
        <v>0.20581977000000001</v>
      </c>
      <c r="BM2" s="62">
        <v>2.2369257999999999</v>
      </c>
      <c r="BN2" s="62">
        <v>0.70533420000000002</v>
      </c>
      <c r="BO2" s="62">
        <v>32.532209999999999</v>
      </c>
      <c r="BP2" s="62">
        <v>6.0481559999999996</v>
      </c>
      <c r="BQ2" s="62">
        <v>10.172325000000001</v>
      </c>
      <c r="BR2" s="62">
        <v>35.487392</v>
      </c>
      <c r="BS2" s="62">
        <v>12.543585999999999</v>
      </c>
      <c r="BT2" s="62">
        <v>7.6227109999999998</v>
      </c>
      <c r="BU2" s="62">
        <v>0.11300101999999999</v>
      </c>
      <c r="BV2" s="62">
        <v>2.9237050000000001E-2</v>
      </c>
      <c r="BW2" s="62">
        <v>0.50219630000000004</v>
      </c>
      <c r="BX2" s="62">
        <v>0.74585639999999997</v>
      </c>
      <c r="BY2" s="62">
        <v>5.0693367000000003E-2</v>
      </c>
      <c r="BZ2" s="62">
        <v>3.8751896000000001E-4</v>
      </c>
      <c r="CA2" s="62">
        <v>0.27371942999999999</v>
      </c>
      <c r="CB2" s="62">
        <v>1.3007849E-2</v>
      </c>
      <c r="CC2" s="62">
        <v>7.8458466000000004E-2</v>
      </c>
      <c r="CD2" s="62">
        <v>0.98277985999999995</v>
      </c>
      <c r="CE2" s="62">
        <v>3.0973278E-2</v>
      </c>
      <c r="CF2" s="62">
        <v>0.16366199000000001</v>
      </c>
      <c r="CG2" s="62">
        <v>4.9500000000000003E-7</v>
      </c>
      <c r="CH2" s="62">
        <v>1.6632959999999999E-2</v>
      </c>
      <c r="CI2" s="62">
        <v>2.5328759999999999E-3</v>
      </c>
      <c r="CJ2" s="62">
        <v>2.1951716000000001</v>
      </c>
      <c r="CK2" s="62">
        <v>6.5987329999999999E-3</v>
      </c>
      <c r="CL2" s="62">
        <v>0.91077834000000002</v>
      </c>
      <c r="CM2" s="62">
        <v>2.0281272000000001</v>
      </c>
      <c r="CN2" s="62">
        <v>1704.0027</v>
      </c>
      <c r="CO2" s="62">
        <v>2884.9385000000002</v>
      </c>
      <c r="CP2" s="62">
        <v>1270.442</v>
      </c>
      <c r="CQ2" s="62">
        <v>562.99725000000001</v>
      </c>
      <c r="CR2" s="62">
        <v>301.01416</v>
      </c>
      <c r="CS2" s="62">
        <v>433.84589999999997</v>
      </c>
      <c r="CT2" s="62">
        <v>1624.5912000000001</v>
      </c>
      <c r="CU2" s="62">
        <v>837.25476000000003</v>
      </c>
      <c r="CV2" s="62">
        <v>1385.2474</v>
      </c>
      <c r="CW2" s="62">
        <v>887.68809999999996</v>
      </c>
      <c r="CX2" s="62">
        <v>264.75116000000003</v>
      </c>
      <c r="CY2" s="62">
        <v>2361.3341999999998</v>
      </c>
      <c r="CZ2" s="62">
        <v>902.85595999999998</v>
      </c>
      <c r="DA2" s="62">
        <v>2360.9564999999998</v>
      </c>
      <c r="DB2" s="62">
        <v>2549.3485999999998</v>
      </c>
      <c r="DC2" s="62">
        <v>3122.605</v>
      </c>
      <c r="DD2" s="62">
        <v>4576.2533999999996</v>
      </c>
      <c r="DE2" s="62">
        <v>821.85910000000001</v>
      </c>
      <c r="DF2" s="62">
        <v>2959.9652999999998</v>
      </c>
      <c r="DG2" s="62">
        <v>1064.0417</v>
      </c>
      <c r="DH2" s="62">
        <v>50.283169999999998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18.030208999999999</v>
      </c>
      <c r="B6">
        <f>BB2</f>
        <v>5.3838695999999997</v>
      </c>
      <c r="C6">
        <f>BC2</f>
        <v>6.3975929999999996</v>
      </c>
      <c r="D6">
        <f>BD2</f>
        <v>6.2452655000000004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24527</v>
      </c>
      <c r="C2" s="57">
        <f ca="1">YEAR(TODAY())-YEAR(B2)+IF(TODAY()&gt;=DATE(YEAR(TODAY()),MONTH(B2),DAY(B2)),0,-1)</f>
        <v>52</v>
      </c>
      <c r="E2" s="53">
        <v>176</v>
      </c>
      <c r="F2" s="54" t="s">
        <v>40</v>
      </c>
      <c r="G2" s="53">
        <v>82</v>
      </c>
      <c r="H2" s="52" t="s">
        <v>42</v>
      </c>
      <c r="I2" s="73">
        <f>ROUND(G3/E3^2,1)</f>
        <v>26.5</v>
      </c>
    </row>
    <row r="3" spans="1:9">
      <c r="E3" s="52">
        <f>E2/100</f>
        <v>1.76</v>
      </c>
      <c r="F3" s="52" t="s">
        <v>41</v>
      </c>
      <c r="G3" s="52">
        <f>G2</f>
        <v>82</v>
      </c>
      <c r="H3" s="52" t="s">
        <v>42</v>
      </c>
      <c r="I3" s="73"/>
    </row>
    <row r="4" spans="1:9">
      <c r="A4" t="s">
        <v>274</v>
      </c>
    </row>
    <row r="5" spans="1:9">
      <c r="B5" s="61">
        <v>43699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권기용, ID : H1900050)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02월 10일 15:36:46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X16" sqref="X16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6" t="s">
        <v>31</v>
      </c>
      <c r="D10" s="146"/>
      <c r="E10" s="147"/>
      <c r="F10" s="145">
        <f>'개인정보 및 신체계측 입력'!B5</f>
        <v>43699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146" t="s">
        <v>33</v>
      </c>
      <c r="D12" s="146"/>
      <c r="E12" s="147"/>
      <c r="F12" s="152">
        <f ca="1">'개인정보 및 신체계측 입력'!C2</f>
        <v>52</v>
      </c>
      <c r="G12" s="152"/>
      <c r="H12" s="152"/>
      <c r="I12" s="152"/>
      <c r="K12" s="123">
        <f>'개인정보 및 신체계측 입력'!E2</f>
        <v>176</v>
      </c>
      <c r="L12" s="124"/>
      <c r="M12" s="117">
        <f>'개인정보 및 신체계측 입력'!G2</f>
        <v>82</v>
      </c>
      <c r="N12" s="118"/>
      <c r="O12" s="113" t="s">
        <v>272</v>
      </c>
      <c r="P12" s="107"/>
      <c r="Q12" s="110">
        <f>'개인정보 및 신체계측 입력'!I2</f>
        <v>26.5</v>
      </c>
      <c r="R12" s="110"/>
      <c r="S12" s="110"/>
    </row>
    <row r="13" spans="1:19" ht="18" customHeight="1" thickBot="1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>
      <c r="C14" s="150" t="s">
        <v>32</v>
      </c>
      <c r="D14" s="150"/>
      <c r="E14" s="151"/>
      <c r="F14" s="111" t="str">
        <f>MID('DRIs DATA'!B1,28,3)</f>
        <v>권기용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80.819999999999993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6.2939999999999996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12.885999999999999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7.2</v>
      </c>
      <c r="L72" s="37" t="s">
        <v>54</v>
      </c>
      <c r="M72" s="37">
        <f>ROUND('DRIs DATA'!K8,1)</f>
        <v>5.5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137" t="s">
        <v>172</v>
      </c>
      <c r="C94" s="135"/>
      <c r="D94" s="135"/>
      <c r="E94" s="135"/>
      <c r="F94" s="95">
        <f>ROUND('DRIs DATA'!F16/'DRIs DATA'!C16*100,2)</f>
        <v>42.94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85.32</v>
      </c>
      <c r="R94" s="135" t="s">
        <v>168</v>
      </c>
      <c r="S94" s="135"/>
      <c r="T94" s="136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75.989999999999995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84.49</v>
      </c>
      <c r="R121" s="135" t="s">
        <v>167</v>
      </c>
      <c r="S121" s="135"/>
      <c r="T121" s="136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33.21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196.13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76.599999999999994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2020-02-14T04:06:08Z</dcterms:modified>
</cp:coreProperties>
</file>