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<sst xmlns="http://schemas.openxmlformats.org/spreadsheetml/2006/main" count="692" uniqueCount="346">
  <si>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</si>
  <si>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</si>
  <si>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</si>
  <si>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</si>
  <si>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</si>
  <si>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</si>
  <si>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</si>
  <si>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</si>
  <si>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</si>
  <si>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</si>
  <si>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</si>
  <si>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</si>
  <si>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</si>
  <si>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</si>
  <si>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</si>
  <si>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</si>
  <si>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</si>
  <si>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</si>
  <si>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</si>
  <si>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</si>
  <si>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</si>
  <si>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</si>
  <si>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</si>
  <si>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</si>
  <si>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</si>
  <si>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</si>
  <si>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</si>
  <si>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</si>
  <si>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</si>
  <si>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</si>
  <si>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</si>
  <si>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</si>
  <si>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</si>
  <si>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</si>
  <si>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</si>
  <si>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</si>
  <si>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</si>
  <si>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</si>
  <si>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</si>
  <si>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</si>
  <si>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</si>
  <si>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</si>
  <si>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</si>
  <si>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</si>
  <si>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</si>
  <si>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</si>
  <si>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</si>
  <si>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</si>
  <si>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</si>
  <si>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</si>
  <si>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</si>
  <si>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</si>
  <si>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</si>
  <si>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</si>
  <si>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</si>
  <si>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</si>
  <si>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</si>
  <si>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</si>
  <si>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</si>
  <si>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</si>
  <si>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</si>
  <si>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</si>
  <si>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</si>
  <si>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</si>
  <si>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</si>
  <si>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</si>
  <si>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</si>
  <si>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</si>
  <si>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</si>
  <si>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</si>
  <si>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</si>
  <si>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</si>
  <si>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</si>
  <si>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</si>
  <si>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</si>
  <si>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</si>
  <si>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</si>
  <si>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</si>
  <si>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</si>
  <si>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</si>
  <si>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</si>
  <si>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</si>
  <si>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</si>
  <si>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</si>
  <si>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</si>
  <si>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</si>
  <si>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</si>
  <si>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</si>
  <si>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</si>
  <si>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</si>
  <si>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</si>
  <si>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</si>
  <si>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</si>
  <si>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</si>
  <si>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</si>
  <si>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</si>
  <si>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</si>
  <si>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</si>
  <si>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</si>
  <si>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</si>
  <si>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</si>
  <si>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</si>
  <si>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</si>
  <si>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</si>
  <si>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</si>
  <si>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</si>
  <si>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</si>
  <si>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</si>
  <si>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</si>
  <si>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</si>
  <si>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</si>
  <si>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</si>
  <si>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</si>
  <si>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</si>
  <si>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</si>
  <si>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</si>
  <si>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</si>
  <si>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</si>
  <si>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</si>
  <si>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</si>
  <si>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</si>
  <si>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</si>
  <si>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</si>
  <si>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</si>
  <si>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</si>
  <si>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</si>
  <si>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</si>
  <si>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</si>
  <si>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</si>
  <si>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</si>
  <si>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</si>
  <si>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</si>
  <si>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</si>
  <si>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</si>
  <si>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</si>
  <si>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</si>
  <si>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</si>
  <si>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</si>
  <si>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</si>
  <si>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</si>
  <si>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</si>
  <si>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</si>
  <si>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</si>
  <si>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</si>
  <si>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</si>
  <si>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</si>
  <si>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</si>
  <si>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</si>
  <si>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</si>
  <si>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</si>
  <si>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</si>
  <si>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</si>
  <si>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</si>
  <si>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</si>
  <si>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</si>
  <si>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</si>
  <si>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</si>
  <si>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</si>
  <si>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</si>
  <si>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</si>
  <si>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</si>
  <si>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</si>
  <si>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</si>
  <si>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</si>
  <si>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</si>
  <si>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</si>
  <si>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</si>
  <si>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</si>
  <si>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</si>
  <si>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</si>
  <si>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</si>
  <si>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</si>
  <si>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</si>
  <si>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</si>
  <si>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</si>
  <si>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</si>
  <si>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</si>
  <si>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</si>
  <si>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</si>
  <si>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</si>
  <si>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</si>
  <si>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</si>
  <si>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</si>
  <si>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</si>
  <si>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</si>
  <si>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</si>
  <si>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</si>
  <si>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</si>
  <si>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</si>
  <si>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</si>
  <si>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</si>
  <si>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</si>
  <si>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</si>
  <si>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</si>
  <si>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</si>
  <si>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</si>
  <si>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</si>
  <si>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</si>
  <si>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</si>
  <si>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</si>
  <si>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</si>
  <si>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</si>
  <si>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</si>
  <si>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</si>
  <si>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</si>
  <si>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</si>
  <si>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</si>
  <si>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</si>
  <si>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</si>
  <si>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</si>
  <si>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</si>
  <si>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</si>
  <si>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</si>
  <si>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</si>
  <si>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</si>
  <si>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</si>
  <si>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</si>
  <si>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</si>
  <si>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</si>
  <si>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</si>
  <si>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</si>
  <si>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</si>
  <si>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</si>
  <si>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</si>
  <si>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</si>
  <si>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</si>
  <si>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</si>
  <si>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</si>
  <si>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</si>
  <si>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</si>
  <si>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</si>
  <si>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</si>
  <si>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</si>
  <si>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</si>
  <si>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</si>
  <si>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</si>
  <si>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</si>
  <si>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</si>
  <si>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</si>
  <si>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</si>
  <si>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</si>
  <si>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</si>
  <si>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</si>
  <si>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</si>
  <si>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</si>
  <si>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</si>
  <si>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</si>
  <si>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</si>
  <si>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</si>
  <si>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</si>
  <si>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</si>
  <si>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</si>
  <si>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</si>
  <si>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</si>
  <si>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</si>
  <si>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</si>
  <si>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</si>
  <si>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</si>
  <si>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</si>
  <si>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</si>
  <si>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</si>
  <si>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</si>
  <si>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</si>
  <si>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</si>
  <si>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</si>
  <si>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</si>
  <si>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</si>
  <si>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</si>
  <si>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</si>
  <si>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</si>
  <si>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</si>
  <si>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</si>
  <si>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</si>
  <si>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</si>
  <si>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</si>
  <si>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</si>
  <si>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</si>
  <si>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</si>
  <si>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</si>
  <si>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</si>
  <si>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</si>
  <si>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</si>
  <si>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</si>
  <si>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</si>
  <si>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</si>
  <si>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</si>
  <si>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</si>
  <si>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</si>
  <si>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</si>
  <si>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</si>
  <si>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</si>
  <si>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</si>
  <si>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</si>
  <si>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</si>
  <si>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</si>
  <si>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</si>
  <si>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</si>
  <si>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</si>
  <si>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</si>
  <si>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</si>
  <si>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</si>
  <si>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</si>
  <si>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</si>
  <si>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</si>
  <si>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</si>
  <si>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</si>
  <si>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</si>
  <si>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</si>
  <si>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</si>
  <si>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</si>
  <si>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</si>
  <si>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</si>
  <si>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</si>
  <si>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H1900054</t>
  </si>
  <si>
    <t>김은진</t>
  </si>
  <si>
    <t>F</t>
  </si>
  <si>
    <t>정보</t>
    <phoneticPr fontId="1" type="noConversion"/>
  </si>
  <si>
    <t>(설문지 : FFQ 95문항 설문지, 사용자 : 김은진, ID : H1900054)</t>
  </si>
  <si>
    <t>출력시각</t>
    <phoneticPr fontId="1" type="noConversion"/>
  </si>
  <si>
    <t>2020년 02월 10일 17:05:24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</si>
  <si>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</si>
  <si>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</si>
  <si>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</si>
  <si>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</si>
  <si>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</si>
  <si>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</si>
  <si>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</si>
  <si>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</si>
  <si>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</si>
  <si>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</si>
  <si>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</si>
  <si>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</si>
  <si>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</si>
  <si>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비타민E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</si>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</sst>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46.863230000000001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080192"/>
        <c:axId val="113081728"/>
      </c:barChart>
      <c:catAx>
        <c:axId val="11308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81728"/>
        <c:crosses val="autoZero"/>
        <c:auto val="1"/>
        <c:lblAlgn val="ctr"/>
        <c:lblOffset val="100"/>
        <c:noMultiLvlLbl val="0"/>
      </c:catAx>
      <c:valAx>
        <c:axId val="11308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0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1.1823374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28704"/>
        <c:axId val="88730240"/>
      </c:barChart>
      <c:catAx>
        <c:axId val="8872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30240"/>
        <c:crosses val="autoZero"/>
        <c:auto val="1"/>
        <c:lblAlgn val="ctr"/>
        <c:lblOffset val="100"/>
        <c:noMultiLvlLbl val="0"/>
      </c:catAx>
      <c:valAx>
        <c:axId val="8873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2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0.50591016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70912"/>
        <c:axId val="88872448"/>
      </c:barChart>
      <c:catAx>
        <c:axId val="8887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72448"/>
        <c:crosses val="autoZero"/>
        <c:auto val="1"/>
        <c:lblAlgn val="ctr"/>
        <c:lblOffset val="100"/>
        <c:noMultiLvlLbl val="0"/>
      </c:catAx>
      <c:valAx>
        <c:axId val="8887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884.25323000000003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004672"/>
        <c:axId val="89067904"/>
      </c:barChart>
      <c:catAx>
        <c:axId val="89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67904"/>
        <c:crosses val="autoZero"/>
        <c:auto val="1"/>
        <c:lblAlgn val="ctr"/>
        <c:lblOffset val="100"/>
        <c:noMultiLvlLbl val="0"/>
      </c:catAx>
      <c:valAx>
        <c:axId val="8906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1788.3014000000001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224704"/>
        <c:axId val="89226240"/>
      </c:barChart>
      <c:catAx>
        <c:axId val="8922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226240"/>
        <c:crosses val="autoZero"/>
        <c:auto val="1"/>
        <c:lblAlgn val="ctr"/>
        <c:lblOffset val="100"/>
        <c:noMultiLvlLbl val="0"/>
      </c:catAx>
      <c:valAx>
        <c:axId val="89226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2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24.944645000000001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384064"/>
        <c:axId val="89385600"/>
      </c:barChart>
      <c:catAx>
        <c:axId val="8938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85600"/>
        <c:crosses val="autoZero"/>
        <c:auto val="1"/>
        <c:lblAlgn val="ctr"/>
        <c:lblOffset val="100"/>
        <c:noMultiLvlLbl val="0"/>
      </c:catAx>
      <c:valAx>
        <c:axId val="8938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38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75.219729999999998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778688"/>
        <c:axId val="93780224"/>
      </c:barChart>
      <c:catAx>
        <c:axId val="937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780224"/>
        <c:crosses val="autoZero"/>
        <c:auto val="1"/>
        <c:lblAlgn val="ctr"/>
        <c:lblOffset val="100"/>
        <c:noMultiLvlLbl val="0"/>
      </c:catAx>
      <c:valAx>
        <c:axId val="9378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7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7.9335560000000003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007680"/>
        <c:axId val="94009216"/>
      </c:barChart>
      <c:catAx>
        <c:axId val="9400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009216"/>
        <c:crosses val="autoZero"/>
        <c:auto val="1"/>
        <c:lblAlgn val="ctr"/>
        <c:lblOffset val="100"/>
        <c:noMultiLvlLbl val="0"/>
      </c:catAx>
      <c:valAx>
        <c:axId val="9400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00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269.81869999999998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707712"/>
        <c:axId val="94709248"/>
      </c:barChart>
      <c:catAx>
        <c:axId val="947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09248"/>
        <c:crosses val="autoZero"/>
        <c:auto val="1"/>
        <c:lblAlgn val="ctr"/>
        <c:lblOffset val="100"/>
        <c:noMultiLvlLbl val="0"/>
      </c:catAx>
      <c:valAx>
        <c:axId val="94709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7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0.15955748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719360"/>
        <c:axId val="94729344"/>
      </c:barChart>
      <c:catAx>
        <c:axId val="9471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29344"/>
        <c:crosses val="autoZero"/>
        <c:auto val="1"/>
        <c:lblAlgn val="ctr"/>
        <c:lblOffset val="100"/>
        <c:noMultiLvlLbl val="0"/>
      </c:catAx>
      <c:valAx>
        <c:axId val="9472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71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2.6040428000000002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743552"/>
        <c:axId val="94749440"/>
      </c:barChart>
      <c:catAx>
        <c:axId val="9474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49440"/>
        <c:crosses val="autoZero"/>
        <c:auto val="1"/>
        <c:lblAlgn val="ctr"/>
        <c:lblOffset val="100"/>
        <c:noMultiLvlLbl val="0"/>
      </c:catAx>
      <c:valAx>
        <c:axId val="94749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7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12.017353999999999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47200"/>
        <c:axId val="88531328"/>
      </c:barChart>
      <c:catAx>
        <c:axId val="13334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31328"/>
        <c:crosses val="autoZero"/>
        <c:auto val="1"/>
        <c:lblAlgn val="ctr"/>
        <c:lblOffset val="100"/>
        <c:noMultiLvlLbl val="0"/>
      </c:catAx>
      <c:valAx>
        <c:axId val="88531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81.625884999999997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36320"/>
        <c:axId val="100942208"/>
      </c:barChart>
      <c:catAx>
        <c:axId val="1009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42208"/>
        <c:crosses val="autoZero"/>
        <c:auto val="1"/>
        <c:lblAlgn val="ctr"/>
        <c:lblOffset val="100"/>
        <c:noMultiLvlLbl val="0"/>
      </c:catAx>
      <c:valAx>
        <c:axId val="10094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72.918494999999993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56800"/>
        <c:axId val="100979072"/>
      </c:barChart>
      <c:catAx>
        <c:axId val="10095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79072"/>
        <c:crosses val="autoZero"/>
        <c:auto val="1"/>
        <c:lblAlgn val="ctr"/>
        <c:lblOffset val="100"/>
        <c:noMultiLvlLbl val="0"/>
      </c:catAx>
      <c:valAx>
        <c:axId val="10097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</c:v>
                </c:pt>
                <c:pt idx="1">
                  <c:v>7.6909999999999998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1194752"/>
        <c:axId val="101327616"/>
      </c:barChart>
      <c:catAx>
        <c:axId val="10119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27616"/>
        <c:crosses val="autoZero"/>
        <c:auto val="1"/>
        <c:lblAlgn val="ctr"/>
        <c:lblOffset val="100"/>
        <c:noMultiLvlLbl val="0"/>
      </c:catAx>
      <c:valAx>
        <c:axId val="10132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9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6.2719034999999996</c:v>
                </c:pt>
                <c:pt idx="1">
                  <c:v>7.7570639999999997</c:v>
                </c:pt>
                <c:pt idx="2">
                  <c:v>7.2988109999999997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252.25966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78304"/>
        <c:axId val="101515264"/>
      </c:barChart>
      <c:catAx>
        <c:axId val="10137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15264"/>
        <c:crosses val="autoZero"/>
        <c:auto val="1"/>
        <c:lblAlgn val="ctr"/>
        <c:lblOffset val="100"/>
        <c:noMultiLvlLbl val="0"/>
      </c:catAx>
      <c:valAx>
        <c:axId val="101515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7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8.9914369999999995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25376"/>
        <c:axId val="101526912"/>
      </c:barChart>
      <c:catAx>
        <c:axId val="10152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26912"/>
        <c:crosses val="autoZero"/>
        <c:auto val="1"/>
        <c:lblAlgn val="ctr"/>
        <c:lblOffset val="100"/>
        <c:noMultiLvlLbl val="0"/>
      </c:catAx>
      <c:valAx>
        <c:axId val="10152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80.003</c:v>
                </c:pt>
                <c:pt idx="1">
                  <c:v>6.694</c:v>
                </c:pt>
                <c:pt idx="2">
                  <c:v>13.303000000000001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1799040"/>
        <c:axId val="101800576"/>
      </c:barChart>
      <c:catAx>
        <c:axId val="10179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800576"/>
        <c:crosses val="autoZero"/>
        <c:auto val="1"/>
        <c:lblAlgn val="ctr"/>
        <c:lblOffset val="100"/>
        <c:noMultiLvlLbl val="0"/>
      </c:catAx>
      <c:valAx>
        <c:axId val="10180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7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1689.9783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507264"/>
        <c:axId val="102508800"/>
      </c:barChart>
      <c:catAx>
        <c:axId val="10250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508800"/>
        <c:crosses val="autoZero"/>
        <c:auto val="1"/>
        <c:lblAlgn val="ctr"/>
        <c:lblOffset val="100"/>
        <c:noMultiLvlLbl val="0"/>
      </c:catAx>
      <c:valAx>
        <c:axId val="102508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50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38.181156000000001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20576"/>
        <c:axId val="102922112"/>
      </c:barChart>
      <c:catAx>
        <c:axId val="10292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22112"/>
        <c:crosses val="autoZero"/>
        <c:auto val="1"/>
        <c:lblAlgn val="ctr"/>
        <c:lblOffset val="100"/>
        <c:noMultiLvlLbl val="0"/>
      </c:catAx>
      <c:valAx>
        <c:axId val="10292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209.71505999999999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35936"/>
        <c:axId val="102945536"/>
      </c:barChart>
      <c:catAx>
        <c:axId val="10293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45536"/>
        <c:crosses val="autoZero"/>
        <c:auto val="1"/>
        <c:lblAlgn val="ctr"/>
        <c:lblOffset val="100"/>
        <c:noMultiLvlLbl val="0"/>
      </c:catAx>
      <c:valAx>
        <c:axId val="10294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3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1.8802433000000001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40672"/>
        <c:axId val="88542208"/>
      </c:barChart>
      <c:catAx>
        <c:axId val="885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42208"/>
        <c:crosses val="autoZero"/>
        <c:auto val="1"/>
        <c:lblAlgn val="ctr"/>
        <c:lblOffset val="100"/>
        <c:noMultiLvlLbl val="0"/>
      </c:catAx>
      <c:valAx>
        <c:axId val="8854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2247.8883999999998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92512"/>
        <c:axId val="103002496"/>
      </c:barChart>
      <c:catAx>
        <c:axId val="10299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02496"/>
        <c:crosses val="autoZero"/>
        <c:auto val="1"/>
        <c:lblAlgn val="ctr"/>
        <c:lblOffset val="100"/>
        <c:noMultiLvlLbl val="0"/>
      </c:catAx>
      <c:valAx>
        <c:axId val="10300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9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7.0774660000000003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33088"/>
        <c:axId val="103034880"/>
      </c:barChart>
      <c:catAx>
        <c:axId val="10303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34880"/>
        <c:crosses val="autoZero"/>
        <c:auto val="1"/>
        <c:lblAlgn val="ctr"/>
        <c:lblOffset val="100"/>
        <c:noMultiLvlLbl val="0"/>
      </c:catAx>
      <c:valAx>
        <c:axId val="10303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3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1.1334263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75200"/>
        <c:crosses val="autoZero"/>
        <c:auto val="1"/>
        <c:lblAlgn val="ctr"/>
        <c:lblOffset val="100"/>
        <c:noMultiLvlLbl val="0"/>
      </c:catAx>
      <c:valAx>
        <c:axId val="10307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112.69668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68192"/>
        <c:axId val="88569728"/>
      </c:barChart>
      <c:catAx>
        <c:axId val="8856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69728"/>
        <c:crosses val="autoZero"/>
        <c:auto val="1"/>
        <c:lblAlgn val="ctr"/>
        <c:lblOffset val="100"/>
        <c:noMultiLvlLbl val="0"/>
      </c:catAx>
      <c:valAx>
        <c:axId val="8856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0.85942244999999995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83168"/>
        <c:axId val="88584960"/>
      </c:barChart>
      <c:catAx>
        <c:axId val="885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84960"/>
        <c:crosses val="autoZero"/>
        <c:auto val="1"/>
        <c:lblAlgn val="ctr"/>
        <c:lblOffset val="100"/>
        <c:noMultiLvlLbl val="0"/>
      </c:catAx>
      <c:valAx>
        <c:axId val="8858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12.405488999999999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06592"/>
        <c:axId val="88608128"/>
      </c:barChart>
      <c:catAx>
        <c:axId val="886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08128"/>
        <c:crosses val="autoZero"/>
        <c:auto val="1"/>
        <c:lblAlgn val="ctr"/>
        <c:lblOffset val="100"/>
        <c:noMultiLvlLbl val="0"/>
      </c:catAx>
      <c:valAx>
        <c:axId val="8860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1.1334263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6400"/>
        <c:axId val="88647936"/>
      </c:barChart>
      <c:catAx>
        <c:axId val="8864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7936"/>
        <c:crosses val="autoZero"/>
        <c:auto val="1"/>
        <c:lblAlgn val="ctr"/>
        <c:lblOffset val="100"/>
        <c:noMultiLvlLbl val="0"/>
      </c:catAx>
      <c:valAx>
        <c:axId val="886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335.89206000000001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61376"/>
        <c:axId val="88671360"/>
      </c:barChart>
      <c:catAx>
        <c:axId val="8866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71360"/>
        <c:crosses val="autoZero"/>
        <c:auto val="1"/>
        <c:lblAlgn val="ctr"/>
        <c:lblOffset val="100"/>
        <c:noMultiLvlLbl val="0"/>
      </c:catAx>
      <c:valAx>
        <c:axId val="8867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4.4389253000000002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97088"/>
        <c:axId val="88702976"/>
      </c:barChart>
      <c:catAx>
        <c:axId val="886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02976"/>
        <c:crosses val="autoZero"/>
        <c:auto val="1"/>
        <c:lblAlgn val="ctr"/>
        <c:lblOffset val="100"/>
        <c:noMultiLvlLbl val="0"/>
      </c:catAx>
      <c:valAx>
        <c:axId val="8870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김은진, ID : H1900054)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10일 17:05:24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1689.9783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46.863230000000001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12.017353999999999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80.003</v>
      </c>
      <c r="G8" s="60">
        <f>'DRIs DATA 입력'!G8</f>
        <v>6.694</v>
      </c>
      <c r="H8" s="60">
        <f>'DRIs DATA 입력'!H8</f>
        <v>13.303000000000001</v>
      </c>
      <c r="I8" s="47"/>
      <c r="J8" s="60" t="s">
        <v>217</v>
      </c>
      <c r="K8" s="60">
        <f>'DRIs DATA 입력'!K8</f>
        <v>3.4</v>
      </c>
      <c r="L8" s="60">
        <f>'DRIs DATA 입력'!L8</f>
        <v>7.6909999999999998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252.25966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8.9914369999999995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1.8802433000000001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112.69668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38.181156000000001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1.0516254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0.85942244999999995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12.405488999999999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1.1334263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335.89206000000001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4.4389253000000002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1.1823374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0.50591016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209.71505999999999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884.25323000000003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2247.8883999999998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1788.3014000000001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24.944645000000001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75.219729999999998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7.0774660000000003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7.9335560000000003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269.81869999999998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0.15955748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2.6040428000000002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81.625884999999997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72.918494999999993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2" sqref="G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316</v>
      </c>
      <c r="B1" s="62" t="s">
        <v>317</v>
      </c>
      <c r="G1" s="63" t="s">
        <v>318</v>
      </c>
      <c r="H1" s="62" t="s">
        <v>319</v>
      </c>
    </row>
    <row r="3" spans="1:27">
      <c r="A3" s="69" t="s">
        <v>320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276</v>
      </c>
      <c r="B4" s="68"/>
      <c r="C4" s="68"/>
      <c r="E4" s="70" t="s">
        <v>321</v>
      </c>
      <c r="F4" s="71"/>
      <c r="G4" s="71"/>
      <c r="H4" s="72"/>
      <c r="J4" s="70" t="s">
        <v>322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323</v>
      </c>
      <c r="V4" s="68"/>
      <c r="W4" s="68"/>
      <c r="X4" s="68"/>
      <c r="Y4" s="68"/>
      <c r="Z4" s="68"/>
    </row>
    <row r="5" spans="1:27">
      <c r="A5" s="66"/>
      <c r="B5" s="66" t="s">
        <v>277</v>
      </c>
      <c r="C5" s="66" t="s">
        <v>324</v>
      </c>
      <c r="E5" s="66"/>
      <c r="F5" s="66" t="s">
        <v>51</v>
      </c>
      <c r="G5" s="66" t="s">
        <v>278</v>
      </c>
      <c r="H5" s="66" t="s">
        <v>47</v>
      </c>
      <c r="J5" s="66"/>
      <c r="K5" s="66" t="s">
        <v>279</v>
      </c>
      <c r="L5" s="66" t="s">
        <v>280</v>
      </c>
      <c r="N5" s="66"/>
      <c r="O5" s="66" t="s">
        <v>325</v>
      </c>
      <c r="P5" s="66" t="s">
        <v>326</v>
      </c>
      <c r="Q5" s="66" t="s">
        <v>281</v>
      </c>
      <c r="R5" s="66" t="s">
        <v>327</v>
      </c>
      <c r="S5" s="66" t="s">
        <v>324</v>
      </c>
      <c r="U5" s="66"/>
      <c r="V5" s="66" t="s">
        <v>328</v>
      </c>
      <c r="W5" s="66" t="s">
        <v>329</v>
      </c>
      <c r="X5" s="66" t="s">
        <v>330</v>
      </c>
      <c r="Y5" s="66" t="s">
        <v>282</v>
      </c>
      <c r="Z5" s="66" t="s">
        <v>324</v>
      </c>
    </row>
    <row r="6" spans="1:27">
      <c r="A6" s="66" t="s">
        <v>276</v>
      </c>
      <c r="B6" s="66">
        <v>1800</v>
      </c>
      <c r="C6" s="66">
        <v>1689.9783</v>
      </c>
      <c r="E6" s="66" t="s">
        <v>283</v>
      </c>
      <c r="F6" s="66">
        <v>55</v>
      </c>
      <c r="G6" s="66">
        <v>15</v>
      </c>
      <c r="H6" s="66">
        <v>7</v>
      </c>
      <c r="J6" s="66" t="s">
        <v>331</v>
      </c>
      <c r="K6" s="66">
        <v>0.1</v>
      </c>
      <c r="L6" s="66">
        <v>4</v>
      </c>
      <c r="N6" s="66" t="s">
        <v>332</v>
      </c>
      <c r="O6" s="66">
        <v>40</v>
      </c>
      <c r="P6" s="66">
        <v>50</v>
      </c>
      <c r="Q6" s="66">
        <v>0</v>
      </c>
      <c r="R6" s="66">
        <v>0</v>
      </c>
      <c r="S6" s="66">
        <v>46.863230000000001</v>
      </c>
      <c r="U6" s="66" t="s">
        <v>284</v>
      </c>
      <c r="V6" s="66">
        <v>0</v>
      </c>
      <c r="W6" s="66">
        <v>0</v>
      </c>
      <c r="X6" s="66">
        <v>20</v>
      </c>
      <c r="Y6" s="66">
        <v>0</v>
      </c>
      <c r="Z6" s="66">
        <v>12.017353999999999</v>
      </c>
    </row>
    <row r="7" spans="1:27">
      <c r="E7" s="66" t="s">
        <v>285</v>
      </c>
      <c r="F7" s="66">
        <v>65</v>
      </c>
      <c r="G7" s="66">
        <v>30</v>
      </c>
      <c r="H7" s="66">
        <v>20</v>
      </c>
      <c r="J7" s="66" t="s">
        <v>285</v>
      </c>
      <c r="K7" s="66">
        <v>1</v>
      </c>
      <c r="L7" s="66">
        <v>10</v>
      </c>
    </row>
    <row r="8" spans="1:27">
      <c r="E8" s="66" t="s">
        <v>286</v>
      </c>
      <c r="F8" s="66">
        <v>80.003</v>
      </c>
      <c r="G8" s="66">
        <v>6.694</v>
      </c>
      <c r="H8" s="66">
        <v>13.303000000000001</v>
      </c>
      <c r="J8" s="66" t="s">
        <v>286</v>
      </c>
      <c r="K8" s="66">
        <v>3.4</v>
      </c>
      <c r="L8" s="66">
        <v>7.6909999999999998</v>
      </c>
    </row>
    <row r="13" spans="1:27">
      <c r="A13" s="67" t="s">
        <v>287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288</v>
      </c>
      <c r="B14" s="68"/>
      <c r="C14" s="68"/>
      <c r="D14" s="68"/>
      <c r="E14" s="68"/>
      <c r="F14" s="68"/>
      <c r="H14" s="68" t="s">
        <v>333</v>
      </c>
      <c r="I14" s="68"/>
      <c r="J14" s="68"/>
      <c r="K14" s="68"/>
      <c r="L14" s="68"/>
      <c r="M14" s="68"/>
      <c r="O14" s="68" t="s">
        <v>289</v>
      </c>
      <c r="P14" s="68"/>
      <c r="Q14" s="68"/>
      <c r="R14" s="68"/>
      <c r="S14" s="68"/>
      <c r="T14" s="68"/>
      <c r="V14" s="68" t="s">
        <v>290</v>
      </c>
      <c r="W14" s="68"/>
      <c r="X14" s="68"/>
      <c r="Y14" s="68"/>
      <c r="Z14" s="68"/>
      <c r="AA14" s="68"/>
    </row>
    <row r="15" spans="1:27">
      <c r="A15" s="66"/>
      <c r="B15" s="66" t="s">
        <v>328</v>
      </c>
      <c r="C15" s="66" t="s">
        <v>329</v>
      </c>
      <c r="D15" s="66" t="s">
        <v>334</v>
      </c>
      <c r="E15" s="66" t="s">
        <v>282</v>
      </c>
      <c r="F15" s="66" t="s">
        <v>324</v>
      </c>
      <c r="H15" s="66"/>
      <c r="I15" s="66" t="s">
        <v>328</v>
      </c>
      <c r="J15" s="66" t="s">
        <v>329</v>
      </c>
      <c r="K15" s="66" t="s">
        <v>281</v>
      </c>
      <c r="L15" s="66" t="s">
        <v>335</v>
      </c>
      <c r="M15" s="66" t="s">
        <v>336</v>
      </c>
      <c r="O15" s="66"/>
      <c r="P15" s="66" t="s">
        <v>328</v>
      </c>
      <c r="Q15" s="66" t="s">
        <v>329</v>
      </c>
      <c r="R15" s="66" t="s">
        <v>281</v>
      </c>
      <c r="S15" s="66" t="s">
        <v>282</v>
      </c>
      <c r="T15" s="66" t="s">
        <v>324</v>
      </c>
      <c r="V15" s="66"/>
      <c r="W15" s="66" t="s">
        <v>328</v>
      </c>
      <c r="X15" s="66" t="s">
        <v>329</v>
      </c>
      <c r="Y15" s="66" t="s">
        <v>281</v>
      </c>
      <c r="Z15" s="66" t="s">
        <v>282</v>
      </c>
      <c r="AA15" s="66" t="s">
        <v>324</v>
      </c>
    </row>
    <row r="16" spans="1:27">
      <c r="A16" s="66" t="s">
        <v>337</v>
      </c>
      <c r="B16" s="66">
        <v>430</v>
      </c>
      <c r="C16" s="66">
        <v>600</v>
      </c>
      <c r="D16" s="66">
        <v>0</v>
      </c>
      <c r="E16" s="66">
        <v>3000</v>
      </c>
      <c r="F16" s="66">
        <v>252.25966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8.9914369999999995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1.8802433000000001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112.69668</v>
      </c>
    </row>
    <row r="23" spans="1:62">
      <c r="A23" s="67" t="s">
        <v>338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339</v>
      </c>
      <c r="B24" s="68"/>
      <c r="C24" s="68"/>
      <c r="D24" s="68"/>
      <c r="E24" s="68"/>
      <c r="F24" s="68"/>
      <c r="H24" s="68" t="s">
        <v>291</v>
      </c>
      <c r="I24" s="68"/>
      <c r="J24" s="68"/>
      <c r="K24" s="68"/>
      <c r="L24" s="68"/>
      <c r="M24" s="68"/>
      <c r="O24" s="68" t="s">
        <v>292</v>
      </c>
      <c r="P24" s="68"/>
      <c r="Q24" s="68"/>
      <c r="R24" s="68"/>
      <c r="S24" s="68"/>
      <c r="T24" s="68"/>
      <c r="V24" s="68" t="s">
        <v>293</v>
      </c>
      <c r="W24" s="68"/>
      <c r="X24" s="68"/>
      <c r="Y24" s="68"/>
      <c r="Z24" s="68"/>
      <c r="AA24" s="68"/>
      <c r="AC24" s="68" t="s">
        <v>294</v>
      </c>
      <c r="AD24" s="68"/>
      <c r="AE24" s="68"/>
      <c r="AF24" s="68"/>
      <c r="AG24" s="68"/>
      <c r="AH24" s="68"/>
      <c r="AJ24" s="68" t="s">
        <v>295</v>
      </c>
      <c r="AK24" s="68"/>
      <c r="AL24" s="68"/>
      <c r="AM24" s="68"/>
      <c r="AN24" s="68"/>
      <c r="AO24" s="68"/>
      <c r="AQ24" s="68" t="s">
        <v>296</v>
      </c>
      <c r="AR24" s="68"/>
      <c r="AS24" s="68"/>
      <c r="AT24" s="68"/>
      <c r="AU24" s="68"/>
      <c r="AV24" s="68"/>
      <c r="AX24" s="68" t="s">
        <v>297</v>
      </c>
      <c r="AY24" s="68"/>
      <c r="AZ24" s="68"/>
      <c r="BA24" s="68"/>
      <c r="BB24" s="68"/>
      <c r="BC24" s="68"/>
      <c r="BE24" s="68" t="s">
        <v>340</v>
      </c>
      <c r="BF24" s="68"/>
      <c r="BG24" s="68"/>
      <c r="BH24" s="68"/>
      <c r="BI24" s="68"/>
      <c r="BJ24" s="68"/>
    </row>
    <row r="25" spans="1:62">
      <c r="A25" s="66"/>
      <c r="B25" s="66" t="s">
        <v>328</v>
      </c>
      <c r="C25" s="66" t="s">
        <v>329</v>
      </c>
      <c r="D25" s="66" t="s">
        <v>281</v>
      </c>
      <c r="E25" s="66" t="s">
        <v>282</v>
      </c>
      <c r="F25" s="66" t="s">
        <v>324</v>
      </c>
      <c r="H25" s="66"/>
      <c r="I25" s="66" t="s">
        <v>328</v>
      </c>
      <c r="J25" s="66" t="s">
        <v>329</v>
      </c>
      <c r="K25" s="66" t="s">
        <v>281</v>
      </c>
      <c r="L25" s="66" t="s">
        <v>282</v>
      </c>
      <c r="M25" s="66" t="s">
        <v>324</v>
      </c>
      <c r="O25" s="66"/>
      <c r="P25" s="66" t="s">
        <v>328</v>
      </c>
      <c r="Q25" s="66" t="s">
        <v>329</v>
      </c>
      <c r="R25" s="66" t="s">
        <v>281</v>
      </c>
      <c r="S25" s="66" t="s">
        <v>282</v>
      </c>
      <c r="T25" s="66" t="s">
        <v>324</v>
      </c>
      <c r="V25" s="66"/>
      <c r="W25" s="66" t="s">
        <v>328</v>
      </c>
      <c r="X25" s="66" t="s">
        <v>329</v>
      </c>
      <c r="Y25" s="66" t="s">
        <v>281</v>
      </c>
      <c r="Z25" s="66" t="s">
        <v>282</v>
      </c>
      <c r="AA25" s="66" t="s">
        <v>324</v>
      </c>
      <c r="AC25" s="66"/>
      <c r="AD25" s="66" t="s">
        <v>328</v>
      </c>
      <c r="AE25" s="66" t="s">
        <v>329</v>
      </c>
      <c r="AF25" s="66" t="s">
        <v>281</v>
      </c>
      <c r="AG25" s="66" t="s">
        <v>282</v>
      </c>
      <c r="AH25" s="66" t="s">
        <v>324</v>
      </c>
      <c r="AJ25" s="66"/>
      <c r="AK25" s="66" t="s">
        <v>328</v>
      </c>
      <c r="AL25" s="66" t="s">
        <v>329</v>
      </c>
      <c r="AM25" s="66" t="s">
        <v>281</v>
      </c>
      <c r="AN25" s="66" t="s">
        <v>282</v>
      </c>
      <c r="AO25" s="66" t="s">
        <v>324</v>
      </c>
      <c r="AQ25" s="66"/>
      <c r="AR25" s="66" t="s">
        <v>328</v>
      </c>
      <c r="AS25" s="66" t="s">
        <v>329</v>
      </c>
      <c r="AT25" s="66" t="s">
        <v>281</v>
      </c>
      <c r="AU25" s="66" t="s">
        <v>282</v>
      </c>
      <c r="AV25" s="66" t="s">
        <v>324</v>
      </c>
      <c r="AX25" s="66"/>
      <c r="AY25" s="66" t="s">
        <v>328</v>
      </c>
      <c r="AZ25" s="66" t="s">
        <v>329</v>
      </c>
      <c r="BA25" s="66" t="s">
        <v>281</v>
      </c>
      <c r="BB25" s="66" t="s">
        <v>282</v>
      </c>
      <c r="BC25" s="66" t="s">
        <v>324</v>
      </c>
      <c r="BE25" s="66"/>
      <c r="BF25" s="66" t="s">
        <v>328</v>
      </c>
      <c r="BG25" s="66" t="s">
        <v>329</v>
      </c>
      <c r="BH25" s="66" t="s">
        <v>281</v>
      </c>
      <c r="BI25" s="66" t="s">
        <v>282</v>
      </c>
      <c r="BJ25" s="66" t="s">
        <v>324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38.181156000000001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1.0516254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0.85942244999999995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12.405488999999999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1.1334263</v>
      </c>
      <c r="AJ26" s="66" t="s">
        <v>298</v>
      </c>
      <c r="AK26" s="66">
        <v>320</v>
      </c>
      <c r="AL26" s="66">
        <v>400</v>
      </c>
      <c r="AM26" s="66">
        <v>0</v>
      </c>
      <c r="AN26" s="66">
        <v>1000</v>
      </c>
      <c r="AO26" s="66">
        <v>335.89206000000001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4.4389253000000002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1.1823374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0.50591016</v>
      </c>
    </row>
    <row r="33" spans="1:68">
      <c r="A33" s="67" t="s">
        <v>341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299</v>
      </c>
      <c r="B34" s="68"/>
      <c r="C34" s="68"/>
      <c r="D34" s="68"/>
      <c r="E34" s="68"/>
      <c r="F34" s="68"/>
      <c r="H34" s="68" t="s">
        <v>300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301</v>
      </c>
      <c r="W34" s="68"/>
      <c r="X34" s="68"/>
      <c r="Y34" s="68"/>
      <c r="Z34" s="68"/>
      <c r="AA34" s="68"/>
      <c r="AC34" s="68" t="s">
        <v>302</v>
      </c>
      <c r="AD34" s="68"/>
      <c r="AE34" s="68"/>
      <c r="AF34" s="68"/>
      <c r="AG34" s="68"/>
      <c r="AH34" s="68"/>
      <c r="AJ34" s="68" t="s">
        <v>303</v>
      </c>
      <c r="AK34" s="68"/>
      <c r="AL34" s="68"/>
      <c r="AM34" s="68"/>
      <c r="AN34" s="68"/>
      <c r="AO34" s="68"/>
    </row>
    <row r="35" spans="1:68">
      <c r="A35" s="66"/>
      <c r="B35" s="66" t="s">
        <v>328</v>
      </c>
      <c r="C35" s="66" t="s">
        <v>329</v>
      </c>
      <c r="D35" s="66" t="s">
        <v>281</v>
      </c>
      <c r="E35" s="66" t="s">
        <v>282</v>
      </c>
      <c r="F35" s="66" t="s">
        <v>324</v>
      </c>
      <c r="H35" s="66"/>
      <c r="I35" s="66" t="s">
        <v>328</v>
      </c>
      <c r="J35" s="66" t="s">
        <v>329</v>
      </c>
      <c r="K35" s="66" t="s">
        <v>281</v>
      </c>
      <c r="L35" s="66" t="s">
        <v>282</v>
      </c>
      <c r="M35" s="66" t="s">
        <v>324</v>
      </c>
      <c r="O35" s="66"/>
      <c r="P35" s="66" t="s">
        <v>328</v>
      </c>
      <c r="Q35" s="66" t="s">
        <v>329</v>
      </c>
      <c r="R35" s="66" t="s">
        <v>281</v>
      </c>
      <c r="S35" s="66" t="s">
        <v>282</v>
      </c>
      <c r="T35" s="66" t="s">
        <v>324</v>
      </c>
      <c r="V35" s="66"/>
      <c r="W35" s="66" t="s">
        <v>328</v>
      </c>
      <c r="X35" s="66" t="s">
        <v>329</v>
      </c>
      <c r="Y35" s="66" t="s">
        <v>281</v>
      </c>
      <c r="Z35" s="66" t="s">
        <v>282</v>
      </c>
      <c r="AA35" s="66" t="s">
        <v>324</v>
      </c>
      <c r="AC35" s="66"/>
      <c r="AD35" s="66" t="s">
        <v>328</v>
      </c>
      <c r="AE35" s="66" t="s">
        <v>329</v>
      </c>
      <c r="AF35" s="66" t="s">
        <v>281</v>
      </c>
      <c r="AG35" s="66" t="s">
        <v>282</v>
      </c>
      <c r="AH35" s="66" t="s">
        <v>324</v>
      </c>
      <c r="AJ35" s="66"/>
      <c r="AK35" s="66" t="s">
        <v>328</v>
      </c>
      <c r="AL35" s="66" t="s">
        <v>329</v>
      </c>
      <c r="AM35" s="66" t="s">
        <v>281</v>
      </c>
      <c r="AN35" s="66" t="s">
        <v>282</v>
      </c>
      <c r="AO35" s="66" t="s">
        <v>324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209.71505999999999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884.25323000000003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2247.8883999999998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1788.3014000000001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24.944645000000001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75.219729999999998</v>
      </c>
    </row>
    <row r="43" spans="1:68">
      <c r="A43" s="67" t="s">
        <v>304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305</v>
      </c>
      <c r="B44" s="68"/>
      <c r="C44" s="68"/>
      <c r="D44" s="68"/>
      <c r="E44" s="68"/>
      <c r="F44" s="68"/>
      <c r="H44" s="68" t="s">
        <v>342</v>
      </c>
      <c r="I44" s="68"/>
      <c r="J44" s="68"/>
      <c r="K44" s="68"/>
      <c r="L44" s="68"/>
      <c r="M44" s="68"/>
      <c r="O44" s="68" t="s">
        <v>343</v>
      </c>
      <c r="P44" s="68"/>
      <c r="Q44" s="68"/>
      <c r="R44" s="68"/>
      <c r="S44" s="68"/>
      <c r="T44" s="68"/>
      <c r="V44" s="68" t="s">
        <v>344</v>
      </c>
      <c r="W44" s="68"/>
      <c r="X44" s="68"/>
      <c r="Y44" s="68"/>
      <c r="Z44" s="68"/>
      <c r="AA44" s="68"/>
      <c r="AC44" s="68" t="s">
        <v>306</v>
      </c>
      <c r="AD44" s="68"/>
      <c r="AE44" s="68"/>
      <c r="AF44" s="68"/>
      <c r="AG44" s="68"/>
      <c r="AH44" s="68"/>
      <c r="AJ44" s="68" t="s">
        <v>307</v>
      </c>
      <c r="AK44" s="68"/>
      <c r="AL44" s="68"/>
      <c r="AM44" s="68"/>
      <c r="AN44" s="68"/>
      <c r="AO44" s="68"/>
      <c r="AQ44" s="68" t="s">
        <v>308</v>
      </c>
      <c r="AR44" s="68"/>
      <c r="AS44" s="68"/>
      <c r="AT44" s="68"/>
      <c r="AU44" s="68"/>
      <c r="AV44" s="68"/>
      <c r="AX44" s="68" t="s">
        <v>309</v>
      </c>
      <c r="AY44" s="68"/>
      <c r="AZ44" s="68"/>
      <c r="BA44" s="68"/>
      <c r="BB44" s="68"/>
      <c r="BC44" s="68"/>
      <c r="BE44" s="68" t="s">
        <v>310</v>
      </c>
      <c r="BF44" s="68"/>
      <c r="BG44" s="68"/>
      <c r="BH44" s="68"/>
      <c r="BI44" s="68"/>
      <c r="BJ44" s="68"/>
    </row>
    <row r="45" spans="1:68">
      <c r="A45" s="66"/>
      <c r="B45" s="66" t="s">
        <v>328</v>
      </c>
      <c r="C45" s="66" t="s">
        <v>329</v>
      </c>
      <c r="D45" s="66" t="s">
        <v>281</v>
      </c>
      <c r="E45" s="66" t="s">
        <v>282</v>
      </c>
      <c r="F45" s="66" t="s">
        <v>324</v>
      </c>
      <c r="H45" s="66"/>
      <c r="I45" s="66" t="s">
        <v>328</v>
      </c>
      <c r="J45" s="66" t="s">
        <v>329</v>
      </c>
      <c r="K45" s="66" t="s">
        <v>281</v>
      </c>
      <c r="L45" s="66" t="s">
        <v>282</v>
      </c>
      <c r="M45" s="66" t="s">
        <v>324</v>
      </c>
      <c r="O45" s="66"/>
      <c r="P45" s="66" t="s">
        <v>328</v>
      </c>
      <c r="Q45" s="66" t="s">
        <v>329</v>
      </c>
      <c r="R45" s="66" t="s">
        <v>281</v>
      </c>
      <c r="S45" s="66" t="s">
        <v>282</v>
      </c>
      <c r="T45" s="66" t="s">
        <v>324</v>
      </c>
      <c r="V45" s="66"/>
      <c r="W45" s="66" t="s">
        <v>328</v>
      </c>
      <c r="X45" s="66" t="s">
        <v>329</v>
      </c>
      <c r="Y45" s="66" t="s">
        <v>281</v>
      </c>
      <c r="Z45" s="66" t="s">
        <v>282</v>
      </c>
      <c r="AA45" s="66" t="s">
        <v>324</v>
      </c>
      <c r="AC45" s="66"/>
      <c r="AD45" s="66" t="s">
        <v>328</v>
      </c>
      <c r="AE45" s="66" t="s">
        <v>329</v>
      </c>
      <c r="AF45" s="66" t="s">
        <v>281</v>
      </c>
      <c r="AG45" s="66" t="s">
        <v>282</v>
      </c>
      <c r="AH45" s="66" t="s">
        <v>324</v>
      </c>
      <c r="AJ45" s="66"/>
      <c r="AK45" s="66" t="s">
        <v>328</v>
      </c>
      <c r="AL45" s="66" t="s">
        <v>329</v>
      </c>
      <c r="AM45" s="66" t="s">
        <v>281</v>
      </c>
      <c r="AN45" s="66" t="s">
        <v>282</v>
      </c>
      <c r="AO45" s="66" t="s">
        <v>324</v>
      </c>
      <c r="AQ45" s="66"/>
      <c r="AR45" s="66" t="s">
        <v>328</v>
      </c>
      <c r="AS45" s="66" t="s">
        <v>329</v>
      </c>
      <c r="AT45" s="66" t="s">
        <v>281</v>
      </c>
      <c r="AU45" s="66" t="s">
        <v>282</v>
      </c>
      <c r="AV45" s="66" t="s">
        <v>324</v>
      </c>
      <c r="AX45" s="66"/>
      <c r="AY45" s="66" t="s">
        <v>328</v>
      </c>
      <c r="AZ45" s="66" t="s">
        <v>329</v>
      </c>
      <c r="BA45" s="66" t="s">
        <v>281</v>
      </c>
      <c r="BB45" s="66" t="s">
        <v>282</v>
      </c>
      <c r="BC45" s="66" t="s">
        <v>324</v>
      </c>
      <c r="BE45" s="66"/>
      <c r="BF45" s="66" t="s">
        <v>328</v>
      </c>
      <c r="BG45" s="66" t="s">
        <v>329</v>
      </c>
      <c r="BH45" s="66" t="s">
        <v>281</v>
      </c>
      <c r="BI45" s="66" t="s">
        <v>282</v>
      </c>
      <c r="BJ45" s="66" t="s">
        <v>324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7.0774660000000003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7.9335560000000003</v>
      </c>
      <c r="O46" s="66" t="s">
        <v>311</v>
      </c>
      <c r="P46" s="66">
        <v>600</v>
      </c>
      <c r="Q46" s="66">
        <v>800</v>
      </c>
      <c r="R46" s="66">
        <v>0</v>
      </c>
      <c r="S46" s="66">
        <v>10000</v>
      </c>
      <c r="T46" s="66">
        <v>269.81869999999998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0.15955748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2.6040428000000002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81.625884999999997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72.918494999999993</v>
      </c>
      <c r="AX46" s="66" t="s">
        <v>345</v>
      </c>
      <c r="AY46" s="66"/>
      <c r="AZ46" s="66"/>
      <c r="BA46" s="66"/>
      <c r="BB46" s="66"/>
      <c r="BC46" s="66"/>
      <c r="BE46" s="66" t="s">
        <v>312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2" sqref="E1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313</v>
      </c>
      <c r="B2" s="62" t="s">
        <v>314</v>
      </c>
      <c r="C2" s="62" t="s">
        <v>315</v>
      </c>
      <c r="D2" s="62">
        <v>55</v>
      </c>
      <c r="E2" s="62">
        <v>1689.9783</v>
      </c>
      <c r="F2" s="62">
        <v>281.83542</v>
      </c>
      <c r="G2" s="62">
        <v>23.580297000000002</v>
      </c>
      <c r="H2" s="62">
        <v>10.477418</v>
      </c>
      <c r="I2" s="62">
        <v>13.102880499999999</v>
      </c>
      <c r="J2" s="62">
        <v>46.863230000000001</v>
      </c>
      <c r="K2" s="62">
        <v>27.344291999999999</v>
      </c>
      <c r="L2" s="62">
        <v>19.518940000000001</v>
      </c>
      <c r="M2" s="62">
        <v>12.017353999999999</v>
      </c>
      <c r="N2" s="62">
        <v>0.93577489999999997</v>
      </c>
      <c r="O2" s="62">
        <v>5.1277986000000002</v>
      </c>
      <c r="P2" s="62">
        <v>746.80079999999998</v>
      </c>
      <c r="Q2" s="62">
        <v>11.198485</v>
      </c>
      <c r="R2" s="62">
        <v>252.25966</v>
      </c>
      <c r="S2" s="62">
        <v>48.133392000000001</v>
      </c>
      <c r="T2" s="62">
        <v>2449.5149999999999</v>
      </c>
      <c r="U2" s="62">
        <v>1.8802433000000001</v>
      </c>
      <c r="V2" s="62">
        <v>8.9914369999999995</v>
      </c>
      <c r="W2" s="62">
        <v>112.69668</v>
      </c>
      <c r="X2" s="62">
        <v>38.181156000000001</v>
      </c>
      <c r="Y2" s="62">
        <v>1.0516254</v>
      </c>
      <c r="Z2" s="62">
        <v>0.85942244999999995</v>
      </c>
      <c r="AA2" s="62">
        <v>12.405488999999999</v>
      </c>
      <c r="AB2" s="62">
        <v>1.1334263</v>
      </c>
      <c r="AC2" s="62">
        <v>335.89206000000001</v>
      </c>
      <c r="AD2" s="62">
        <v>4.4389253000000002</v>
      </c>
      <c r="AE2" s="62">
        <v>1.1823374</v>
      </c>
      <c r="AF2" s="62">
        <v>0.50591016</v>
      </c>
      <c r="AG2" s="62">
        <v>209.71505999999999</v>
      </c>
      <c r="AH2" s="62">
        <v>138.47064</v>
      </c>
      <c r="AI2" s="62">
        <v>71.244420000000005</v>
      </c>
      <c r="AJ2" s="62">
        <v>884.25323000000003</v>
      </c>
      <c r="AK2" s="62">
        <v>2247.8883999999998</v>
      </c>
      <c r="AL2" s="62">
        <v>24.944645000000001</v>
      </c>
      <c r="AM2" s="62">
        <v>1788.3014000000001</v>
      </c>
      <c r="AN2" s="62">
        <v>75.219729999999998</v>
      </c>
      <c r="AO2" s="62">
        <v>7.0774660000000003</v>
      </c>
      <c r="AP2" s="62">
        <v>4.5947633000000003</v>
      </c>
      <c r="AQ2" s="62">
        <v>2.4827026999999999</v>
      </c>
      <c r="AR2" s="62">
        <v>7.9335560000000003</v>
      </c>
      <c r="AS2" s="62">
        <v>269.81869999999998</v>
      </c>
      <c r="AT2" s="62">
        <v>0.15955748</v>
      </c>
      <c r="AU2" s="62">
        <v>2.6040428000000002</v>
      </c>
      <c r="AV2" s="62">
        <v>81.625884999999997</v>
      </c>
      <c r="AW2" s="62">
        <v>72.918494999999993</v>
      </c>
      <c r="AX2" s="62">
        <v>4.4772002999999998E-2</v>
      </c>
      <c r="AY2" s="62">
        <v>0.76440260000000004</v>
      </c>
      <c r="AZ2" s="62">
        <v>182.06996000000001</v>
      </c>
      <c r="BA2" s="62">
        <v>21.334578</v>
      </c>
      <c r="BB2" s="62">
        <v>6.2719034999999996</v>
      </c>
      <c r="BC2" s="62">
        <v>7.7570639999999997</v>
      </c>
      <c r="BD2" s="62">
        <v>7.2988109999999997</v>
      </c>
      <c r="BE2" s="62">
        <v>0.52435213000000003</v>
      </c>
      <c r="BF2" s="62">
        <v>2.7108922</v>
      </c>
      <c r="BG2" s="62">
        <v>0</v>
      </c>
      <c r="BH2" s="62">
        <v>0</v>
      </c>
      <c r="BI2" s="62">
        <v>3.3609619999999999E-4</v>
      </c>
      <c r="BJ2" s="62">
        <v>1.6342763E-2</v>
      </c>
      <c r="BK2" s="62">
        <v>0</v>
      </c>
      <c r="BL2" s="62">
        <v>8.9320300000000005E-2</v>
      </c>
      <c r="BM2" s="62">
        <v>1.3404320000000001</v>
      </c>
      <c r="BN2" s="62">
        <v>0.41358816999999998</v>
      </c>
      <c r="BO2" s="62">
        <v>24.074777999999998</v>
      </c>
      <c r="BP2" s="62">
        <v>3.8625995999999998</v>
      </c>
      <c r="BQ2" s="62">
        <v>7.816154</v>
      </c>
      <c r="BR2" s="62">
        <v>30.181166000000001</v>
      </c>
      <c r="BS2" s="62">
        <v>13.660523</v>
      </c>
      <c r="BT2" s="62">
        <v>3.8369870000000001</v>
      </c>
      <c r="BU2" s="62">
        <v>2.6917837999999999E-2</v>
      </c>
      <c r="BV2" s="62">
        <v>1.9171692000000001E-2</v>
      </c>
      <c r="BW2" s="62">
        <v>0.27490619999999999</v>
      </c>
      <c r="BX2" s="62">
        <v>0.64962894000000004</v>
      </c>
      <c r="BY2" s="62">
        <v>6.8291834999999995E-2</v>
      </c>
      <c r="BZ2" s="62">
        <v>4.8181502E-4</v>
      </c>
      <c r="CA2" s="62">
        <v>0.57350259999999997</v>
      </c>
      <c r="CB2" s="62">
        <v>8.7739700000000007E-3</v>
      </c>
      <c r="CC2" s="62">
        <v>0.12391728</v>
      </c>
      <c r="CD2" s="62">
        <v>1.1024442999999999</v>
      </c>
      <c r="CE2" s="62">
        <v>3.0111064999999999E-2</v>
      </c>
      <c r="CF2" s="62">
        <v>0.18690448000000001</v>
      </c>
      <c r="CG2" s="62">
        <v>1.2449999E-6</v>
      </c>
      <c r="CH2" s="62">
        <v>3.1746120000000003E-2</v>
      </c>
      <c r="CI2" s="62">
        <v>1.5350334E-2</v>
      </c>
      <c r="CJ2" s="62">
        <v>2.4870209999999999</v>
      </c>
      <c r="CK2" s="62">
        <v>7.5691159999999999E-3</v>
      </c>
      <c r="CL2" s="62">
        <v>0.41940864999999999</v>
      </c>
      <c r="CM2" s="62">
        <v>1.3047267</v>
      </c>
      <c r="CN2" s="62">
        <v>1892.5913</v>
      </c>
      <c r="CO2" s="62">
        <v>3159.078</v>
      </c>
      <c r="CP2" s="62">
        <v>1505.5017</v>
      </c>
      <c r="CQ2" s="62">
        <v>588.21249999999998</v>
      </c>
      <c r="CR2" s="62">
        <v>332.06234999999998</v>
      </c>
      <c r="CS2" s="62">
        <v>443.66347999999999</v>
      </c>
      <c r="CT2" s="62">
        <v>1808.7454</v>
      </c>
      <c r="CU2" s="62">
        <v>927.31309999999996</v>
      </c>
      <c r="CV2" s="62">
        <v>1417.4016999999999</v>
      </c>
      <c r="CW2" s="62">
        <v>1002.80554</v>
      </c>
      <c r="CX2" s="62">
        <v>311.50029999999998</v>
      </c>
      <c r="CY2" s="62">
        <v>2547.1936000000001</v>
      </c>
      <c r="CZ2" s="62">
        <v>950.03435999999999</v>
      </c>
      <c r="DA2" s="62">
        <v>2699.4585000000002</v>
      </c>
      <c r="DB2" s="62">
        <v>2827.6113</v>
      </c>
      <c r="DC2" s="62">
        <v>3578.0473999999999</v>
      </c>
      <c r="DD2" s="62">
        <v>5195.442</v>
      </c>
      <c r="DE2" s="62">
        <v>1098.8597</v>
      </c>
      <c r="DF2" s="62">
        <v>3178.107</v>
      </c>
      <c r="DG2" s="62">
        <v>1239.3693000000001</v>
      </c>
      <c r="DH2" s="62">
        <v>51.802914000000001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21.334578</v>
      </c>
      <c r="B6">
        <f>BB2</f>
        <v>6.2719034999999996</v>
      </c>
      <c r="C6">
        <f>BC2</f>
        <v>7.7570639999999997</v>
      </c>
      <c r="D6">
        <f>BD2</f>
        <v>7.2988109999999997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23362</v>
      </c>
      <c r="C2" s="57">
        <f ca="1">YEAR(TODAY())-YEAR(B2)+IF(TODAY()&gt;=DATE(YEAR(TODAY()),MONTH(B2),DAY(B2)),0,-1)</f>
        <v>56</v>
      </c>
      <c r="E2" s="53">
        <v>156</v>
      </c>
      <c r="F2" s="54" t="s">
        <v>40</v>
      </c>
      <c r="G2" s="53">
        <v>57</v>
      </c>
      <c r="H2" s="52" t="s">
        <v>42</v>
      </c>
      <c r="I2" s="73">
        <f>ROUND(G3/E3^2,1)</f>
        <v>23.4</v>
      </c>
    </row>
    <row r="3" spans="1:9">
      <c r="E3" s="52">
        <f>E2/100</f>
        <v>1.56</v>
      </c>
      <c r="F3" s="52" t="s">
        <v>41</v>
      </c>
      <c r="G3" s="52">
        <f>G2</f>
        <v>57</v>
      </c>
      <c r="H3" s="52" t="s">
        <v>42</v>
      </c>
      <c r="I3" s="73"/>
    </row>
    <row r="4" spans="1:9">
      <c r="A4" t="s">
        <v>274</v>
      </c>
    </row>
    <row r="5" spans="1:9">
      <c r="B5" s="61">
        <v>43704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김은진, ID : H1900054)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10일 17:05:24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K10" sqref="K10:L1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43704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56</v>
      </c>
      <c r="G12" s="99"/>
      <c r="H12" s="99"/>
      <c r="I12" s="99"/>
      <c r="K12" s="141">
        <f>'개인정보 및 신체계측 입력'!E2</f>
        <v>156</v>
      </c>
      <c r="L12" s="142"/>
      <c r="M12" s="135">
        <f>'개인정보 및 신체계측 입력'!G2</f>
        <v>57</v>
      </c>
      <c r="N12" s="136"/>
      <c r="O12" s="131" t="s">
        <v>272</v>
      </c>
      <c r="P12" s="128"/>
      <c r="Q12" s="95">
        <f>'개인정보 및 신체계측 입력'!I2</f>
        <v>23.4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김은진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80.003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6.694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13.303000000000001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7.7</v>
      </c>
      <c r="L72" s="37" t="s">
        <v>54</v>
      </c>
      <c r="M72" s="37">
        <f>ROUND('DRIs DATA'!K8,1)</f>
        <v>3.4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33.630000000000003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74.930000000000007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38.18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75.56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26.21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149.86000000000001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70.77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2020-02-14T04:19:56Z</cp:lastPrinted>
  <dcterms:created xsi:type="dcterms:W3CDTF">2015-06-13T08:19:18Z</dcterms:created>
  <dcterms:modified xsi:type="dcterms:W3CDTF">2020-02-14T04:20:03Z</dcterms:modified>
</cp:coreProperties>
</file>