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<sst xmlns="http://schemas.openxmlformats.org/spreadsheetml/2006/main" count="692" uniqueCount="337">
  <si>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</si>
  <si>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</si>
  <si>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</si>
  <si>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</si>
  <si>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</si>
  <si>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</si>
  <si>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</si>
  <si>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</si>
  <si>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</si>
  <si>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</si>
  <si>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</si>
  <si>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</si>
  <si>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</si>
  <si>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</si>
  <si>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</si>
  <si>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</si>
  <si>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</si>
  <si>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</si>
  <si>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</si>
  <si>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</si>
  <si>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</si>
  <si>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</si>
  <si>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</si>
  <si>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</si>
  <si>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</si>
  <si>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</si>
  <si>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</si>
  <si>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</si>
  <si>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</si>
  <si>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</si>
  <si>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</si>
  <si>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</si>
  <si>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</si>
  <si>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</si>
  <si>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</si>
  <si>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</si>
  <si>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</si>
  <si>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</si>
  <si>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</si>
  <si>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</si>
  <si>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</si>
  <si>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</si>
  <si>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</si>
  <si>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</si>
  <si>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</si>
  <si>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</si>
  <si>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</si>
  <si>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</si>
  <si>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</si>
  <si>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</si>
  <si>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</si>
  <si>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</si>
  <si>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</si>
  <si>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</si>
  <si>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</si>
  <si>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</si>
  <si>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</si>
  <si>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</si>
  <si>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</si>
  <si>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</si>
  <si>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</si>
  <si>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</si>
  <si>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</si>
  <si>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</si>
  <si>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</si>
  <si>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</si>
  <si>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</si>
  <si>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</si>
  <si>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</si>
  <si>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</si>
  <si>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</si>
  <si>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</si>
  <si>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</si>
  <si>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</si>
  <si>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</si>
  <si>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</si>
  <si>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</si>
  <si>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</si>
  <si>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</si>
  <si>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</si>
  <si>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</si>
  <si>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</si>
  <si>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</si>
  <si>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</si>
  <si>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</si>
  <si>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</si>
  <si>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</si>
  <si>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</si>
  <si>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</si>
  <si>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</si>
  <si>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</si>
  <si>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</si>
  <si>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</si>
  <si>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</si>
  <si>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</si>
  <si>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</si>
  <si>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</si>
  <si>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</si>
  <si>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</si>
  <si>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</si>
  <si>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</si>
  <si>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</si>
  <si>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</si>
  <si>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</si>
  <si>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</si>
  <si>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</si>
  <si>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</si>
  <si>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</si>
  <si>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</si>
  <si>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</si>
  <si>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</si>
  <si>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</si>
  <si>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</si>
  <si>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</si>
  <si>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</si>
  <si>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</si>
  <si>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</si>
  <si>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</si>
  <si>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</si>
  <si>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</si>
  <si>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</si>
  <si>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</si>
  <si>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</si>
  <si>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</si>
  <si>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</si>
  <si>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</si>
  <si>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</si>
  <si>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</si>
  <si>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</si>
  <si>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</si>
  <si>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</si>
  <si>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</si>
  <si>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</si>
  <si>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</si>
  <si>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</si>
  <si>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</si>
  <si>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</si>
  <si>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</si>
  <si>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</si>
  <si>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</si>
  <si>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</si>
  <si>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</si>
  <si>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</si>
  <si>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</si>
  <si>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</si>
  <si>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</si>
  <si>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</si>
  <si>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</si>
  <si>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</si>
  <si>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</si>
  <si>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</si>
  <si>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</si>
  <si>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</si>
  <si>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</si>
  <si>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</si>
  <si>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</si>
  <si>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</si>
  <si>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</si>
  <si>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</si>
  <si>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</si>
  <si>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</si>
  <si>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</si>
  <si>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</si>
  <si>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</si>
  <si>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</si>
  <si>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</si>
  <si>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</si>
  <si>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</si>
  <si>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</si>
  <si>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</si>
  <si>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</si>
  <si>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</si>
  <si>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</si>
  <si>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</si>
  <si>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</si>
  <si>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</si>
  <si>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</si>
  <si>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</si>
  <si>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</si>
  <si>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</si>
  <si>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</si>
  <si>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</si>
  <si>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</si>
  <si>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</si>
  <si>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</si>
  <si>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</si>
  <si>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</si>
  <si>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</si>
  <si>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</si>
  <si>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</si>
  <si>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</si>
  <si>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</si>
  <si>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</si>
  <si>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</si>
  <si>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</si>
  <si>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</si>
  <si>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</si>
  <si>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</si>
  <si>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</si>
  <si>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</si>
  <si>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</si>
  <si>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</si>
  <si>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</si>
  <si>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</si>
  <si>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</si>
  <si>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</si>
  <si>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</si>
  <si>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</si>
  <si>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</si>
  <si>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</si>
  <si>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</si>
  <si>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</si>
  <si>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</si>
  <si>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</si>
  <si>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</si>
  <si>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</si>
  <si>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</si>
  <si>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</si>
  <si>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</si>
  <si>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</si>
  <si>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</si>
  <si>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</si>
  <si>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</si>
  <si>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</si>
  <si>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</si>
  <si>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</si>
  <si>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</si>
  <si>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</si>
  <si>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</si>
  <si>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</si>
  <si>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</si>
  <si>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</si>
  <si>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</si>
  <si>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</si>
  <si>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</si>
  <si>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</si>
  <si>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</si>
  <si>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</si>
  <si>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</si>
  <si>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</si>
  <si>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</si>
  <si>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</si>
  <si>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</si>
  <si>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</si>
  <si>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</si>
  <si>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</si>
  <si>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</si>
  <si>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</si>
  <si>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</si>
  <si>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</si>
  <si>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</si>
  <si>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</si>
  <si>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</si>
  <si>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</si>
  <si>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</si>
  <si>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</si>
  <si>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</si>
  <si>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</si>
  <si>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</si>
  <si>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</si>
  <si>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</si>
  <si>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</si>
  <si>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</si>
  <si>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</si>
  <si>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</si>
  <si>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</si>
  <si>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</si>
  <si>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</si>
  <si>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</si>
  <si>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</si>
  <si>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</si>
  <si>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</si>
  <si>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</si>
  <si>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</si>
  <si>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</si>
  <si>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</si>
  <si>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</si>
  <si>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</si>
  <si>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</si>
  <si>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</si>
  <si>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</si>
  <si>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</si>
  <si>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</si>
  <si>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</si>
  <si>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</si>
  <si>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</si>
  <si>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</si>
  <si>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</si>
  <si>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</si>
  <si>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</si>
  <si>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</si>
  <si>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</si>
  <si>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</si>
  <si>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</si>
  <si>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</si>
  <si>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</si>
  <si>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</si>
  <si>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</si>
  <si>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</si>
  <si>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</si>
  <si>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</si>
  <si>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</si>
  <si>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</si>
  <si>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</si>
  <si>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</si>
  <si>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</si>
  <si>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</si>
  <si>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</si>
  <si>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</si>
  <si>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</si>
  <si>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</si>
  <si>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</si>
  <si>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</si>
  <si>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</si>
  <si>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</si>
  <si>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</si>
  <si>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</si>
  <si>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</si>
  <si>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</si>
  <si>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</si>
  <si>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</si>
  <si>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</si>
  <si>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</si>
  <si>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</si>
  <si>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</si>
  <si>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</si>
  <si>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</si>
  <si>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</si>
  <si>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</si>
  <si>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</si>
  <si>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안인순, ID : H1900059)</t>
  </si>
  <si>
    <t>2020년 02월 12일 08:38:28</t>
  </si>
  <si>
    <t>n-3불포화</t>
    <phoneticPr fontId="1" type="noConversion"/>
  </si>
  <si>
    <t>적정비율(최소)</t>
    <phoneticPr fontId="1" type="noConversion"/>
  </si>
  <si>
    <t>H1900059</t>
  </si>
  <si>
    <t>안인순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</si>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</sst>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35.551659999999998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75136"/>
        <c:axId val="81285120"/>
      </c:barChart>
      <c:catAx>
        <c:axId val="81275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85120"/>
        <c:crosses val="autoZero"/>
        <c:auto val="1"/>
        <c:lblAlgn val="ctr"/>
        <c:lblOffset val="100"/>
        <c:noMultiLvlLbl val="0"/>
      </c:catAx>
      <c:valAx>
        <c:axId val="81285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7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1.7442736999999999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3260800"/>
        <c:axId val="129462272"/>
      </c:barChart>
      <c:catAx>
        <c:axId val="113260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9462272"/>
        <c:crosses val="autoZero"/>
        <c:auto val="1"/>
        <c:lblAlgn val="ctr"/>
        <c:lblOffset val="100"/>
        <c:noMultiLvlLbl val="0"/>
      </c:catAx>
      <c:valAx>
        <c:axId val="129462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326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4.8482155999999996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1984000"/>
        <c:axId val="133075328"/>
      </c:barChart>
      <c:catAx>
        <c:axId val="13198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075328"/>
        <c:crosses val="autoZero"/>
        <c:auto val="1"/>
        <c:lblAlgn val="ctr"/>
        <c:lblOffset val="100"/>
        <c:noMultiLvlLbl val="0"/>
      </c:catAx>
      <c:valAx>
        <c:axId val="133075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98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693.88403000000005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235072"/>
        <c:axId val="133236608"/>
      </c:barChart>
      <c:catAx>
        <c:axId val="13323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236608"/>
        <c:crosses val="autoZero"/>
        <c:auto val="1"/>
        <c:lblAlgn val="ctr"/>
        <c:lblOffset val="100"/>
        <c:noMultiLvlLbl val="0"/>
      </c:catAx>
      <c:valAx>
        <c:axId val="133236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23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2685.0185999999999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2256000"/>
        <c:axId val="142257536"/>
      </c:barChart>
      <c:catAx>
        <c:axId val="142256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2257536"/>
        <c:crosses val="autoZero"/>
        <c:auto val="1"/>
        <c:lblAlgn val="ctr"/>
        <c:lblOffset val="100"/>
        <c:noMultiLvlLbl val="0"/>
      </c:catAx>
      <c:valAx>
        <c:axId val="1422575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225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64.015190000000004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301248"/>
        <c:axId val="183303552"/>
      </c:barChart>
      <c:catAx>
        <c:axId val="18330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303552"/>
        <c:crosses val="autoZero"/>
        <c:auto val="1"/>
        <c:lblAlgn val="ctr"/>
        <c:lblOffset val="100"/>
        <c:noMultiLvlLbl val="0"/>
      </c:catAx>
      <c:valAx>
        <c:axId val="183303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30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98.166399999999996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93344"/>
        <c:axId val="47594880"/>
      </c:barChart>
      <c:catAx>
        <c:axId val="47593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94880"/>
        <c:crosses val="autoZero"/>
        <c:auto val="1"/>
        <c:lblAlgn val="ctr"/>
        <c:lblOffset val="100"/>
        <c:noMultiLvlLbl val="0"/>
      </c:catAx>
      <c:valAx>
        <c:axId val="47594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9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5.4946093999999999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17536"/>
        <c:axId val="47619072"/>
      </c:barChart>
      <c:catAx>
        <c:axId val="47617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19072"/>
        <c:crosses val="autoZero"/>
        <c:auto val="1"/>
        <c:lblAlgn val="ctr"/>
        <c:lblOffset val="100"/>
        <c:noMultiLvlLbl val="0"/>
      </c:catAx>
      <c:valAx>
        <c:axId val="47619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1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3293.9564999999998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33536"/>
        <c:axId val="47635072"/>
      </c:barChart>
      <c:catAx>
        <c:axId val="4763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35072"/>
        <c:crosses val="autoZero"/>
        <c:auto val="1"/>
        <c:lblAlgn val="ctr"/>
        <c:lblOffset val="100"/>
        <c:noMultiLvlLbl val="0"/>
      </c:catAx>
      <c:valAx>
        <c:axId val="476350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3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0.55740493999999996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4336"/>
        <c:axId val="52975872"/>
      </c:barChart>
      <c:catAx>
        <c:axId val="52974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5872"/>
        <c:crosses val="autoZero"/>
        <c:auto val="1"/>
        <c:lblAlgn val="ctr"/>
        <c:lblOffset val="100"/>
        <c:noMultiLvlLbl val="0"/>
      </c:catAx>
      <c:valAx>
        <c:axId val="52975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2.1908555000000001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98528"/>
        <c:axId val="53000064"/>
      </c:barChart>
      <c:catAx>
        <c:axId val="52998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00064"/>
        <c:crosses val="autoZero"/>
        <c:auto val="1"/>
        <c:lblAlgn val="ctr"/>
        <c:lblOffset val="100"/>
        <c:noMultiLvlLbl val="0"/>
      </c:catAx>
      <c:valAx>
        <c:axId val="53000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9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22.549278000000001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325056"/>
        <c:axId val="81409920"/>
      </c:barChart>
      <c:catAx>
        <c:axId val="8132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409920"/>
        <c:crosses val="autoZero"/>
        <c:auto val="1"/>
        <c:lblAlgn val="ctr"/>
        <c:lblOffset val="100"/>
        <c:noMultiLvlLbl val="0"/>
      </c:catAx>
      <c:valAx>
        <c:axId val="81409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32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55.178707000000003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57632"/>
        <c:axId val="56359168"/>
      </c:barChart>
      <c:catAx>
        <c:axId val="56357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59168"/>
        <c:crosses val="autoZero"/>
        <c:auto val="1"/>
        <c:lblAlgn val="ctr"/>
        <c:lblOffset val="100"/>
        <c:noMultiLvlLbl val="0"/>
      </c:catAx>
      <c:valAx>
        <c:axId val="56359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47.043953000000002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07200"/>
        <c:axId val="57108736"/>
      </c:barChart>
      <c:catAx>
        <c:axId val="5710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08736"/>
        <c:crosses val="autoZero"/>
        <c:auto val="1"/>
        <c:lblAlgn val="ctr"/>
        <c:lblOffset val="100"/>
        <c:noMultiLvlLbl val="0"/>
      </c:catAx>
      <c:valAx>
        <c:axId val="57108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0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3.7389999999999999</c:v>
                </c:pt>
                <c:pt idx="1">
                  <c:v>10.542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1015168"/>
        <c:axId val="81016704"/>
      </c:barChart>
      <c:catAx>
        <c:axId val="8101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16704"/>
        <c:crosses val="autoZero"/>
        <c:auto val="1"/>
        <c:lblAlgn val="ctr"/>
        <c:lblOffset val="100"/>
        <c:noMultiLvlLbl val="0"/>
      </c:catAx>
      <c:valAx>
        <c:axId val="81016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1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4.9231350000000003</c:v>
                </c:pt>
                <c:pt idx="1">
                  <c:v>7.2546743999999999</c:v>
                </c:pt>
                <c:pt idx="2">
                  <c:v>7.0608715999999996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389.89505000000003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50240"/>
        <c:axId val="81052032"/>
      </c:barChart>
      <c:catAx>
        <c:axId val="81050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52032"/>
        <c:crosses val="autoZero"/>
        <c:auto val="1"/>
        <c:lblAlgn val="ctr"/>
        <c:lblOffset val="100"/>
        <c:noMultiLvlLbl val="0"/>
      </c:catAx>
      <c:valAx>
        <c:axId val="81052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5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14.371665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66240"/>
        <c:axId val="81072128"/>
      </c:barChart>
      <c:catAx>
        <c:axId val="8106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72128"/>
        <c:crosses val="autoZero"/>
        <c:auto val="1"/>
        <c:lblAlgn val="ctr"/>
        <c:lblOffset val="100"/>
        <c:noMultiLvlLbl val="0"/>
      </c:catAx>
      <c:valAx>
        <c:axId val="81072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6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81.906999999999996</c:v>
                </c:pt>
                <c:pt idx="1">
                  <c:v>7.2240000000000002</c:v>
                </c:pt>
                <c:pt idx="2">
                  <c:v>10.87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1081856"/>
        <c:axId val="81083392"/>
      </c:barChart>
      <c:catAx>
        <c:axId val="8108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83392"/>
        <c:crosses val="autoZero"/>
        <c:auto val="1"/>
        <c:lblAlgn val="ctr"/>
        <c:lblOffset val="100"/>
        <c:noMultiLvlLbl val="0"/>
      </c:catAx>
      <c:valAx>
        <c:axId val="81083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81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1405.3970999999999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101952"/>
        <c:axId val="81103488"/>
      </c:barChart>
      <c:catAx>
        <c:axId val="8110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103488"/>
        <c:crosses val="autoZero"/>
        <c:auto val="1"/>
        <c:lblAlgn val="ctr"/>
        <c:lblOffset val="100"/>
        <c:noMultiLvlLbl val="0"/>
      </c:catAx>
      <c:valAx>
        <c:axId val="81103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01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242.6671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138432"/>
        <c:axId val="81139968"/>
      </c:barChart>
      <c:catAx>
        <c:axId val="81138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139968"/>
        <c:crosses val="autoZero"/>
        <c:auto val="1"/>
        <c:lblAlgn val="ctr"/>
        <c:lblOffset val="100"/>
        <c:noMultiLvlLbl val="0"/>
      </c:catAx>
      <c:valAx>
        <c:axId val="81139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3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328.24466000000001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154432"/>
        <c:axId val="81155968"/>
      </c:barChart>
      <c:catAx>
        <c:axId val="81154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155968"/>
        <c:crosses val="autoZero"/>
        <c:auto val="1"/>
        <c:lblAlgn val="ctr"/>
        <c:lblOffset val="100"/>
        <c:noMultiLvlLbl val="0"/>
      </c:catAx>
      <c:valAx>
        <c:axId val="81155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5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2.0563660000000001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492608"/>
        <c:axId val="81518976"/>
      </c:barChart>
      <c:catAx>
        <c:axId val="81492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518976"/>
        <c:crosses val="autoZero"/>
        <c:auto val="1"/>
        <c:lblAlgn val="ctr"/>
        <c:lblOffset val="100"/>
        <c:noMultiLvlLbl val="0"/>
      </c:catAx>
      <c:valAx>
        <c:axId val="81518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49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3324.0808000000002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174528"/>
        <c:axId val="81176064"/>
      </c:barChart>
      <c:catAx>
        <c:axId val="8117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176064"/>
        <c:crosses val="autoZero"/>
        <c:auto val="1"/>
        <c:lblAlgn val="ctr"/>
        <c:lblOffset val="100"/>
        <c:noMultiLvlLbl val="0"/>
      </c:catAx>
      <c:valAx>
        <c:axId val="81176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7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11.254883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194368"/>
        <c:axId val="81204352"/>
      </c:barChart>
      <c:catAx>
        <c:axId val="81194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04352"/>
        <c:crosses val="autoZero"/>
        <c:auto val="1"/>
        <c:lblAlgn val="ctr"/>
        <c:lblOffset val="100"/>
        <c:noMultiLvlLbl val="0"/>
      </c:catAx>
      <c:valAx>
        <c:axId val="81204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9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1.2397921000000001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26752"/>
        <c:axId val="81240832"/>
      </c:barChart>
      <c:catAx>
        <c:axId val="8122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40832"/>
        <c:crosses val="autoZero"/>
        <c:auto val="1"/>
        <c:lblAlgn val="ctr"/>
        <c:lblOffset val="100"/>
        <c:noMultiLvlLbl val="0"/>
      </c:catAx>
      <c:valAx>
        <c:axId val="81240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2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202.39159000000001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595776"/>
        <c:axId val="81650816"/>
      </c:barChart>
      <c:catAx>
        <c:axId val="81595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650816"/>
        <c:crosses val="autoZero"/>
        <c:auto val="1"/>
        <c:lblAlgn val="ctr"/>
        <c:lblOffset val="100"/>
        <c:noMultiLvlLbl val="0"/>
      </c:catAx>
      <c:valAx>
        <c:axId val="81650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59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1.0408269999999999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726912"/>
        <c:axId val="88781952"/>
      </c:barChart>
      <c:catAx>
        <c:axId val="88726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781952"/>
        <c:crosses val="autoZero"/>
        <c:auto val="1"/>
        <c:lblAlgn val="ctr"/>
        <c:lblOffset val="100"/>
        <c:noMultiLvlLbl val="0"/>
      </c:catAx>
      <c:valAx>
        <c:axId val="88781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72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12.043798000000001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213312"/>
        <c:axId val="101214848"/>
      </c:barChart>
      <c:catAx>
        <c:axId val="10121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14848"/>
        <c:crosses val="autoZero"/>
        <c:auto val="1"/>
        <c:lblAlgn val="ctr"/>
        <c:lblOffset val="100"/>
        <c:noMultiLvlLbl val="0"/>
      </c:catAx>
      <c:valAx>
        <c:axId val="101214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21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1.2397921000000001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2537472"/>
        <c:axId val="102891904"/>
      </c:barChart>
      <c:catAx>
        <c:axId val="102537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891904"/>
        <c:crosses val="autoZero"/>
        <c:auto val="1"/>
        <c:lblAlgn val="ctr"/>
        <c:lblOffset val="100"/>
        <c:noMultiLvlLbl val="0"/>
      </c:catAx>
      <c:valAx>
        <c:axId val="102891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253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436.59719999999999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3377536"/>
        <c:axId val="103399808"/>
      </c:barChart>
      <c:catAx>
        <c:axId val="103377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3399808"/>
        <c:crosses val="autoZero"/>
        <c:auto val="1"/>
        <c:lblAlgn val="ctr"/>
        <c:lblOffset val="100"/>
        <c:noMultiLvlLbl val="0"/>
      </c:catAx>
      <c:valAx>
        <c:axId val="10339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337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5.0884923999999998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3063424"/>
        <c:axId val="113064960"/>
      </c:barChart>
      <c:catAx>
        <c:axId val="113063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064960"/>
        <c:crosses val="autoZero"/>
        <c:auto val="1"/>
        <c:lblAlgn val="ctr"/>
        <c:lblOffset val="100"/>
        <c:noMultiLvlLbl val="0"/>
      </c:catAx>
      <c:valAx>
        <c:axId val="113064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306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안인순, ID : H1900059)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12일 08:38:28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1800</v>
      </c>
      <c r="C6" s="60">
        <f>'DRIs DATA 입력'!C6</f>
        <v>1405.3970999999999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35.551659999999998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22.549278000000001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81.906999999999996</v>
      </c>
      <c r="G8" s="60">
        <f>'DRIs DATA 입력'!G8</f>
        <v>7.2240000000000002</v>
      </c>
      <c r="H8" s="60">
        <f>'DRIs DATA 입력'!H8</f>
        <v>10.87</v>
      </c>
      <c r="I8" s="47"/>
      <c r="J8" s="60" t="s">
        <v>217</v>
      </c>
      <c r="K8" s="60">
        <f>'DRIs DATA 입력'!K8</f>
        <v>3.7389999999999999</v>
      </c>
      <c r="L8" s="60">
        <f>'DRIs DATA 입력'!L8</f>
        <v>10.542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389.89505000000003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14.371665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2.0563660000000001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202.39159000000001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242.6671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1.3104340999999999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1.0408269999999999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12.043798000000001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1.2397921000000001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436.59719999999999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5.0884923999999998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1.7442736999999999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4.8482155999999996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328.24466000000001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693.88403000000005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3324.0808000000002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2685.0185999999999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64.015190000000004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98.166399999999996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11.254883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5.4946093999999999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3293.9564999999998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0.55740493999999996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2.1908555000000001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55.178707000000003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47.043953000000002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D11" sqref="D11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276</v>
      </c>
      <c r="B1" s="62" t="s">
        <v>330</v>
      </c>
      <c r="G1" s="63" t="s">
        <v>277</v>
      </c>
      <c r="H1" s="62" t="s">
        <v>331</v>
      </c>
    </row>
    <row r="3" spans="1:27">
      <c r="A3" s="72" t="s">
        <v>278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>
      <c r="A4" s="70" t="s">
        <v>279</v>
      </c>
      <c r="B4" s="70"/>
      <c r="C4" s="70"/>
      <c r="E4" s="67" t="s">
        <v>280</v>
      </c>
      <c r="F4" s="68"/>
      <c r="G4" s="68"/>
      <c r="H4" s="69"/>
      <c r="J4" s="67" t="s">
        <v>281</v>
      </c>
      <c r="K4" s="68"/>
      <c r="L4" s="69"/>
      <c r="N4" s="70" t="s">
        <v>47</v>
      </c>
      <c r="O4" s="70"/>
      <c r="P4" s="70"/>
      <c r="Q4" s="70"/>
      <c r="R4" s="70"/>
      <c r="S4" s="70"/>
      <c r="U4" s="70" t="s">
        <v>282</v>
      </c>
      <c r="V4" s="70"/>
      <c r="W4" s="70"/>
      <c r="X4" s="70"/>
      <c r="Y4" s="70"/>
      <c r="Z4" s="70"/>
    </row>
    <row r="5" spans="1:27">
      <c r="A5" s="66"/>
      <c r="B5" s="66" t="s">
        <v>283</v>
      </c>
      <c r="C5" s="66" t="s">
        <v>284</v>
      </c>
      <c r="E5" s="66"/>
      <c r="F5" s="66" t="s">
        <v>51</v>
      </c>
      <c r="G5" s="66" t="s">
        <v>285</v>
      </c>
      <c r="H5" s="66" t="s">
        <v>47</v>
      </c>
      <c r="J5" s="66"/>
      <c r="K5" s="66" t="s">
        <v>332</v>
      </c>
      <c r="L5" s="66" t="s">
        <v>286</v>
      </c>
      <c r="N5" s="66"/>
      <c r="O5" s="66" t="s">
        <v>287</v>
      </c>
      <c r="P5" s="66" t="s">
        <v>288</v>
      </c>
      <c r="Q5" s="66" t="s">
        <v>289</v>
      </c>
      <c r="R5" s="66" t="s">
        <v>290</v>
      </c>
      <c r="S5" s="66" t="s">
        <v>284</v>
      </c>
      <c r="U5" s="66"/>
      <c r="V5" s="66" t="s">
        <v>287</v>
      </c>
      <c r="W5" s="66" t="s">
        <v>288</v>
      </c>
      <c r="X5" s="66" t="s">
        <v>289</v>
      </c>
      <c r="Y5" s="66" t="s">
        <v>290</v>
      </c>
      <c r="Z5" s="66" t="s">
        <v>284</v>
      </c>
    </row>
    <row r="6" spans="1:27">
      <c r="A6" s="66" t="s">
        <v>279</v>
      </c>
      <c r="B6" s="66">
        <v>1800</v>
      </c>
      <c r="C6" s="66">
        <v>1405.3970999999999</v>
      </c>
      <c r="E6" s="66" t="s">
        <v>333</v>
      </c>
      <c r="F6" s="66">
        <v>55</v>
      </c>
      <c r="G6" s="66">
        <v>15</v>
      </c>
      <c r="H6" s="66">
        <v>7</v>
      </c>
      <c r="J6" s="66" t="s">
        <v>333</v>
      </c>
      <c r="K6" s="66">
        <v>0.1</v>
      </c>
      <c r="L6" s="66">
        <v>4</v>
      </c>
      <c r="N6" s="66" t="s">
        <v>291</v>
      </c>
      <c r="O6" s="66">
        <v>40</v>
      </c>
      <c r="P6" s="66">
        <v>50</v>
      </c>
      <c r="Q6" s="66">
        <v>0</v>
      </c>
      <c r="R6" s="66">
        <v>0</v>
      </c>
      <c r="S6" s="66">
        <v>35.551659999999998</v>
      </c>
      <c r="U6" s="66" t="s">
        <v>292</v>
      </c>
      <c r="V6" s="66">
        <v>0</v>
      </c>
      <c r="W6" s="66">
        <v>0</v>
      </c>
      <c r="X6" s="66">
        <v>20</v>
      </c>
      <c r="Y6" s="66">
        <v>0</v>
      </c>
      <c r="Z6" s="66">
        <v>22.549278000000001</v>
      </c>
    </row>
    <row r="7" spans="1:27">
      <c r="E7" s="66" t="s">
        <v>293</v>
      </c>
      <c r="F7" s="66">
        <v>65</v>
      </c>
      <c r="G7" s="66">
        <v>30</v>
      </c>
      <c r="H7" s="66">
        <v>20</v>
      </c>
      <c r="J7" s="66" t="s">
        <v>293</v>
      </c>
      <c r="K7" s="66">
        <v>1</v>
      </c>
      <c r="L7" s="66">
        <v>10</v>
      </c>
    </row>
    <row r="8" spans="1:27">
      <c r="E8" s="66" t="s">
        <v>294</v>
      </c>
      <c r="F8" s="66">
        <v>81.906999999999996</v>
      </c>
      <c r="G8" s="66">
        <v>7.2240000000000002</v>
      </c>
      <c r="H8" s="66">
        <v>10.87</v>
      </c>
      <c r="J8" s="66" t="s">
        <v>294</v>
      </c>
      <c r="K8" s="66">
        <v>3.7389999999999999</v>
      </c>
      <c r="L8" s="66">
        <v>10.542</v>
      </c>
    </row>
    <row r="13" spans="1:27">
      <c r="A13" s="71" t="s">
        <v>295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>
      <c r="A14" s="70" t="s">
        <v>296</v>
      </c>
      <c r="B14" s="70"/>
      <c r="C14" s="70"/>
      <c r="D14" s="70"/>
      <c r="E14" s="70"/>
      <c r="F14" s="70"/>
      <c r="H14" s="70" t="s">
        <v>297</v>
      </c>
      <c r="I14" s="70"/>
      <c r="J14" s="70"/>
      <c r="K14" s="70"/>
      <c r="L14" s="70"/>
      <c r="M14" s="70"/>
      <c r="O14" s="70" t="s">
        <v>298</v>
      </c>
      <c r="P14" s="70"/>
      <c r="Q14" s="70"/>
      <c r="R14" s="70"/>
      <c r="S14" s="70"/>
      <c r="T14" s="70"/>
      <c r="V14" s="70" t="s">
        <v>299</v>
      </c>
      <c r="W14" s="70"/>
      <c r="X14" s="70"/>
      <c r="Y14" s="70"/>
      <c r="Z14" s="70"/>
      <c r="AA14" s="70"/>
    </row>
    <row r="15" spans="1:27">
      <c r="A15" s="66"/>
      <c r="B15" s="66" t="s">
        <v>287</v>
      </c>
      <c r="C15" s="66" t="s">
        <v>288</v>
      </c>
      <c r="D15" s="66" t="s">
        <v>289</v>
      </c>
      <c r="E15" s="66" t="s">
        <v>290</v>
      </c>
      <c r="F15" s="66" t="s">
        <v>284</v>
      </c>
      <c r="H15" s="66"/>
      <c r="I15" s="66" t="s">
        <v>287</v>
      </c>
      <c r="J15" s="66" t="s">
        <v>288</v>
      </c>
      <c r="K15" s="66" t="s">
        <v>289</v>
      </c>
      <c r="L15" s="66" t="s">
        <v>290</v>
      </c>
      <c r="M15" s="66" t="s">
        <v>284</v>
      </c>
      <c r="O15" s="66"/>
      <c r="P15" s="66" t="s">
        <v>287</v>
      </c>
      <c r="Q15" s="66" t="s">
        <v>288</v>
      </c>
      <c r="R15" s="66" t="s">
        <v>289</v>
      </c>
      <c r="S15" s="66" t="s">
        <v>290</v>
      </c>
      <c r="T15" s="66" t="s">
        <v>284</v>
      </c>
      <c r="V15" s="66"/>
      <c r="W15" s="66" t="s">
        <v>287</v>
      </c>
      <c r="X15" s="66" t="s">
        <v>288</v>
      </c>
      <c r="Y15" s="66" t="s">
        <v>289</v>
      </c>
      <c r="Z15" s="66" t="s">
        <v>290</v>
      </c>
      <c r="AA15" s="66" t="s">
        <v>284</v>
      </c>
    </row>
    <row r="16" spans="1:27">
      <c r="A16" s="66" t="s">
        <v>300</v>
      </c>
      <c r="B16" s="66">
        <v>430</v>
      </c>
      <c r="C16" s="66">
        <v>600</v>
      </c>
      <c r="D16" s="66">
        <v>0</v>
      </c>
      <c r="E16" s="66">
        <v>3000</v>
      </c>
      <c r="F16" s="66">
        <v>389.89505000000003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14.371665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2.0563660000000001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202.39159000000001</v>
      </c>
    </row>
    <row r="23" spans="1:62">
      <c r="A23" s="71" t="s">
        <v>301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302</v>
      </c>
      <c r="B24" s="70"/>
      <c r="C24" s="70"/>
      <c r="D24" s="70"/>
      <c r="E24" s="70"/>
      <c r="F24" s="70"/>
      <c r="H24" s="70" t="s">
        <v>303</v>
      </c>
      <c r="I24" s="70"/>
      <c r="J24" s="70"/>
      <c r="K24" s="70"/>
      <c r="L24" s="70"/>
      <c r="M24" s="70"/>
      <c r="O24" s="70" t="s">
        <v>304</v>
      </c>
      <c r="P24" s="70"/>
      <c r="Q24" s="70"/>
      <c r="R24" s="70"/>
      <c r="S24" s="70"/>
      <c r="T24" s="70"/>
      <c r="V24" s="70" t="s">
        <v>305</v>
      </c>
      <c r="W24" s="70"/>
      <c r="X24" s="70"/>
      <c r="Y24" s="70"/>
      <c r="Z24" s="70"/>
      <c r="AA24" s="70"/>
      <c r="AC24" s="70" t="s">
        <v>306</v>
      </c>
      <c r="AD24" s="70"/>
      <c r="AE24" s="70"/>
      <c r="AF24" s="70"/>
      <c r="AG24" s="70"/>
      <c r="AH24" s="70"/>
      <c r="AJ24" s="70" t="s">
        <v>307</v>
      </c>
      <c r="AK24" s="70"/>
      <c r="AL24" s="70"/>
      <c r="AM24" s="70"/>
      <c r="AN24" s="70"/>
      <c r="AO24" s="70"/>
      <c r="AQ24" s="70" t="s">
        <v>308</v>
      </c>
      <c r="AR24" s="70"/>
      <c r="AS24" s="70"/>
      <c r="AT24" s="70"/>
      <c r="AU24" s="70"/>
      <c r="AV24" s="70"/>
      <c r="AX24" s="70" t="s">
        <v>309</v>
      </c>
      <c r="AY24" s="70"/>
      <c r="AZ24" s="70"/>
      <c r="BA24" s="70"/>
      <c r="BB24" s="70"/>
      <c r="BC24" s="70"/>
      <c r="BE24" s="70" t="s">
        <v>310</v>
      </c>
      <c r="BF24" s="70"/>
      <c r="BG24" s="70"/>
      <c r="BH24" s="70"/>
      <c r="BI24" s="70"/>
      <c r="BJ24" s="70"/>
    </row>
    <row r="25" spans="1:62">
      <c r="A25" s="66"/>
      <c r="B25" s="66" t="s">
        <v>287</v>
      </c>
      <c r="C25" s="66" t="s">
        <v>288</v>
      </c>
      <c r="D25" s="66" t="s">
        <v>289</v>
      </c>
      <c r="E25" s="66" t="s">
        <v>290</v>
      </c>
      <c r="F25" s="66" t="s">
        <v>284</v>
      </c>
      <c r="H25" s="66"/>
      <c r="I25" s="66" t="s">
        <v>287</v>
      </c>
      <c r="J25" s="66" t="s">
        <v>288</v>
      </c>
      <c r="K25" s="66" t="s">
        <v>289</v>
      </c>
      <c r="L25" s="66" t="s">
        <v>290</v>
      </c>
      <c r="M25" s="66" t="s">
        <v>284</v>
      </c>
      <c r="O25" s="66"/>
      <c r="P25" s="66" t="s">
        <v>287</v>
      </c>
      <c r="Q25" s="66" t="s">
        <v>288</v>
      </c>
      <c r="R25" s="66" t="s">
        <v>289</v>
      </c>
      <c r="S25" s="66" t="s">
        <v>290</v>
      </c>
      <c r="T25" s="66" t="s">
        <v>284</v>
      </c>
      <c r="V25" s="66"/>
      <c r="W25" s="66" t="s">
        <v>287</v>
      </c>
      <c r="X25" s="66" t="s">
        <v>288</v>
      </c>
      <c r="Y25" s="66" t="s">
        <v>289</v>
      </c>
      <c r="Z25" s="66" t="s">
        <v>290</v>
      </c>
      <c r="AA25" s="66" t="s">
        <v>284</v>
      </c>
      <c r="AC25" s="66"/>
      <c r="AD25" s="66" t="s">
        <v>287</v>
      </c>
      <c r="AE25" s="66" t="s">
        <v>288</v>
      </c>
      <c r="AF25" s="66" t="s">
        <v>289</v>
      </c>
      <c r="AG25" s="66" t="s">
        <v>290</v>
      </c>
      <c r="AH25" s="66" t="s">
        <v>284</v>
      </c>
      <c r="AJ25" s="66"/>
      <c r="AK25" s="66" t="s">
        <v>287</v>
      </c>
      <c r="AL25" s="66" t="s">
        <v>288</v>
      </c>
      <c r="AM25" s="66" t="s">
        <v>289</v>
      </c>
      <c r="AN25" s="66" t="s">
        <v>290</v>
      </c>
      <c r="AO25" s="66" t="s">
        <v>284</v>
      </c>
      <c r="AQ25" s="66"/>
      <c r="AR25" s="66" t="s">
        <v>287</v>
      </c>
      <c r="AS25" s="66" t="s">
        <v>288</v>
      </c>
      <c r="AT25" s="66" t="s">
        <v>289</v>
      </c>
      <c r="AU25" s="66" t="s">
        <v>290</v>
      </c>
      <c r="AV25" s="66" t="s">
        <v>284</v>
      </c>
      <c r="AX25" s="66"/>
      <c r="AY25" s="66" t="s">
        <v>287</v>
      </c>
      <c r="AZ25" s="66" t="s">
        <v>288</v>
      </c>
      <c r="BA25" s="66" t="s">
        <v>289</v>
      </c>
      <c r="BB25" s="66" t="s">
        <v>290</v>
      </c>
      <c r="BC25" s="66" t="s">
        <v>284</v>
      </c>
      <c r="BE25" s="66"/>
      <c r="BF25" s="66" t="s">
        <v>287</v>
      </c>
      <c r="BG25" s="66" t="s">
        <v>288</v>
      </c>
      <c r="BH25" s="66" t="s">
        <v>289</v>
      </c>
      <c r="BI25" s="66" t="s">
        <v>290</v>
      </c>
      <c r="BJ25" s="66" t="s">
        <v>284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242.6671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1.3104340999999999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1.0408269999999999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12.043798000000001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1.2397921000000001</v>
      </c>
      <c r="AJ26" s="66" t="s">
        <v>311</v>
      </c>
      <c r="AK26" s="66">
        <v>320</v>
      </c>
      <c r="AL26" s="66">
        <v>400</v>
      </c>
      <c r="AM26" s="66">
        <v>0</v>
      </c>
      <c r="AN26" s="66">
        <v>1000</v>
      </c>
      <c r="AO26" s="66">
        <v>436.59719999999999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5.0884923999999998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1.7442736999999999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4.8482155999999996</v>
      </c>
    </row>
    <row r="33" spans="1:68">
      <c r="A33" s="71" t="s">
        <v>312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0" t="s">
        <v>178</v>
      </c>
      <c r="B34" s="70"/>
      <c r="C34" s="70"/>
      <c r="D34" s="70"/>
      <c r="E34" s="70"/>
      <c r="F34" s="70"/>
      <c r="H34" s="70" t="s">
        <v>313</v>
      </c>
      <c r="I34" s="70"/>
      <c r="J34" s="70"/>
      <c r="K34" s="70"/>
      <c r="L34" s="70"/>
      <c r="M34" s="70"/>
      <c r="O34" s="70" t="s">
        <v>179</v>
      </c>
      <c r="P34" s="70"/>
      <c r="Q34" s="70"/>
      <c r="R34" s="70"/>
      <c r="S34" s="70"/>
      <c r="T34" s="70"/>
      <c r="V34" s="70" t="s">
        <v>314</v>
      </c>
      <c r="W34" s="70"/>
      <c r="X34" s="70"/>
      <c r="Y34" s="70"/>
      <c r="Z34" s="70"/>
      <c r="AA34" s="70"/>
      <c r="AC34" s="70" t="s">
        <v>315</v>
      </c>
      <c r="AD34" s="70"/>
      <c r="AE34" s="70"/>
      <c r="AF34" s="70"/>
      <c r="AG34" s="70"/>
      <c r="AH34" s="70"/>
      <c r="AJ34" s="70" t="s">
        <v>316</v>
      </c>
      <c r="AK34" s="70"/>
      <c r="AL34" s="70"/>
      <c r="AM34" s="70"/>
      <c r="AN34" s="70"/>
      <c r="AO34" s="70"/>
    </row>
    <row r="35" spans="1:68">
      <c r="A35" s="66"/>
      <c r="B35" s="66" t="s">
        <v>287</v>
      </c>
      <c r="C35" s="66" t="s">
        <v>288</v>
      </c>
      <c r="D35" s="66" t="s">
        <v>289</v>
      </c>
      <c r="E35" s="66" t="s">
        <v>290</v>
      </c>
      <c r="F35" s="66" t="s">
        <v>284</v>
      </c>
      <c r="H35" s="66"/>
      <c r="I35" s="66" t="s">
        <v>287</v>
      </c>
      <c r="J35" s="66" t="s">
        <v>288</v>
      </c>
      <c r="K35" s="66" t="s">
        <v>289</v>
      </c>
      <c r="L35" s="66" t="s">
        <v>290</v>
      </c>
      <c r="M35" s="66" t="s">
        <v>284</v>
      </c>
      <c r="O35" s="66"/>
      <c r="P35" s="66" t="s">
        <v>287</v>
      </c>
      <c r="Q35" s="66" t="s">
        <v>288</v>
      </c>
      <c r="R35" s="66" t="s">
        <v>289</v>
      </c>
      <c r="S35" s="66" t="s">
        <v>290</v>
      </c>
      <c r="T35" s="66" t="s">
        <v>284</v>
      </c>
      <c r="V35" s="66"/>
      <c r="W35" s="66" t="s">
        <v>287</v>
      </c>
      <c r="X35" s="66" t="s">
        <v>288</v>
      </c>
      <c r="Y35" s="66" t="s">
        <v>289</v>
      </c>
      <c r="Z35" s="66" t="s">
        <v>290</v>
      </c>
      <c r="AA35" s="66" t="s">
        <v>284</v>
      </c>
      <c r="AC35" s="66"/>
      <c r="AD35" s="66" t="s">
        <v>287</v>
      </c>
      <c r="AE35" s="66" t="s">
        <v>288</v>
      </c>
      <c r="AF35" s="66" t="s">
        <v>289</v>
      </c>
      <c r="AG35" s="66" t="s">
        <v>290</v>
      </c>
      <c r="AH35" s="66" t="s">
        <v>284</v>
      </c>
      <c r="AJ35" s="66"/>
      <c r="AK35" s="66" t="s">
        <v>287</v>
      </c>
      <c r="AL35" s="66" t="s">
        <v>288</v>
      </c>
      <c r="AM35" s="66" t="s">
        <v>289</v>
      </c>
      <c r="AN35" s="66" t="s">
        <v>290</v>
      </c>
      <c r="AO35" s="66" t="s">
        <v>284</v>
      </c>
    </row>
    <row r="36" spans="1:68">
      <c r="A36" s="66" t="s">
        <v>17</v>
      </c>
      <c r="B36" s="66">
        <v>580</v>
      </c>
      <c r="C36" s="66">
        <v>800</v>
      </c>
      <c r="D36" s="66">
        <v>0</v>
      </c>
      <c r="E36" s="66">
        <v>2000</v>
      </c>
      <c r="F36" s="66">
        <v>328.24466000000001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693.88403000000005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3324.0808000000002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2685.0185999999999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64.015190000000004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98.166399999999996</v>
      </c>
    </row>
    <row r="43" spans="1:68">
      <c r="A43" s="71" t="s">
        <v>317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>
      <c r="A44" s="70" t="s">
        <v>318</v>
      </c>
      <c r="B44" s="70"/>
      <c r="C44" s="70"/>
      <c r="D44" s="70"/>
      <c r="E44" s="70"/>
      <c r="F44" s="70"/>
      <c r="H44" s="70" t="s">
        <v>319</v>
      </c>
      <c r="I44" s="70"/>
      <c r="J44" s="70"/>
      <c r="K44" s="70"/>
      <c r="L44" s="70"/>
      <c r="M44" s="70"/>
      <c r="O44" s="70" t="s">
        <v>320</v>
      </c>
      <c r="P44" s="70"/>
      <c r="Q44" s="70"/>
      <c r="R44" s="70"/>
      <c r="S44" s="70"/>
      <c r="T44" s="70"/>
      <c r="V44" s="70" t="s">
        <v>321</v>
      </c>
      <c r="W44" s="70"/>
      <c r="X44" s="70"/>
      <c r="Y44" s="70"/>
      <c r="Z44" s="70"/>
      <c r="AA44" s="70"/>
      <c r="AC44" s="70" t="s">
        <v>322</v>
      </c>
      <c r="AD44" s="70"/>
      <c r="AE44" s="70"/>
      <c r="AF44" s="70"/>
      <c r="AG44" s="70"/>
      <c r="AH44" s="70"/>
      <c r="AJ44" s="70" t="s">
        <v>323</v>
      </c>
      <c r="AK44" s="70"/>
      <c r="AL44" s="70"/>
      <c r="AM44" s="70"/>
      <c r="AN44" s="70"/>
      <c r="AO44" s="70"/>
      <c r="AQ44" s="70" t="s">
        <v>324</v>
      </c>
      <c r="AR44" s="70"/>
      <c r="AS44" s="70"/>
      <c r="AT44" s="70"/>
      <c r="AU44" s="70"/>
      <c r="AV44" s="70"/>
      <c r="AX44" s="70" t="s">
        <v>325</v>
      </c>
      <c r="AY44" s="70"/>
      <c r="AZ44" s="70"/>
      <c r="BA44" s="70"/>
      <c r="BB44" s="70"/>
      <c r="BC44" s="70"/>
      <c r="BE44" s="70" t="s">
        <v>326</v>
      </c>
      <c r="BF44" s="70"/>
      <c r="BG44" s="70"/>
      <c r="BH44" s="70"/>
      <c r="BI44" s="70"/>
      <c r="BJ44" s="70"/>
    </row>
    <row r="45" spans="1:68">
      <c r="A45" s="66"/>
      <c r="B45" s="66" t="s">
        <v>287</v>
      </c>
      <c r="C45" s="66" t="s">
        <v>288</v>
      </c>
      <c r="D45" s="66" t="s">
        <v>289</v>
      </c>
      <c r="E45" s="66" t="s">
        <v>290</v>
      </c>
      <c r="F45" s="66" t="s">
        <v>284</v>
      </c>
      <c r="H45" s="66"/>
      <c r="I45" s="66" t="s">
        <v>287</v>
      </c>
      <c r="J45" s="66" t="s">
        <v>288</v>
      </c>
      <c r="K45" s="66" t="s">
        <v>289</v>
      </c>
      <c r="L45" s="66" t="s">
        <v>290</v>
      </c>
      <c r="M45" s="66" t="s">
        <v>284</v>
      </c>
      <c r="O45" s="66"/>
      <c r="P45" s="66" t="s">
        <v>287</v>
      </c>
      <c r="Q45" s="66" t="s">
        <v>288</v>
      </c>
      <c r="R45" s="66" t="s">
        <v>289</v>
      </c>
      <c r="S45" s="66" t="s">
        <v>290</v>
      </c>
      <c r="T45" s="66" t="s">
        <v>284</v>
      </c>
      <c r="V45" s="66"/>
      <c r="W45" s="66" t="s">
        <v>287</v>
      </c>
      <c r="X45" s="66" t="s">
        <v>288</v>
      </c>
      <c r="Y45" s="66" t="s">
        <v>289</v>
      </c>
      <c r="Z45" s="66" t="s">
        <v>290</v>
      </c>
      <c r="AA45" s="66" t="s">
        <v>284</v>
      </c>
      <c r="AC45" s="66"/>
      <c r="AD45" s="66" t="s">
        <v>287</v>
      </c>
      <c r="AE45" s="66" t="s">
        <v>288</v>
      </c>
      <c r="AF45" s="66" t="s">
        <v>289</v>
      </c>
      <c r="AG45" s="66" t="s">
        <v>290</v>
      </c>
      <c r="AH45" s="66" t="s">
        <v>284</v>
      </c>
      <c r="AJ45" s="66"/>
      <c r="AK45" s="66" t="s">
        <v>287</v>
      </c>
      <c r="AL45" s="66" t="s">
        <v>288</v>
      </c>
      <c r="AM45" s="66" t="s">
        <v>289</v>
      </c>
      <c r="AN45" s="66" t="s">
        <v>290</v>
      </c>
      <c r="AO45" s="66" t="s">
        <v>284</v>
      </c>
      <c r="AQ45" s="66"/>
      <c r="AR45" s="66" t="s">
        <v>287</v>
      </c>
      <c r="AS45" s="66" t="s">
        <v>288</v>
      </c>
      <c r="AT45" s="66" t="s">
        <v>289</v>
      </c>
      <c r="AU45" s="66" t="s">
        <v>290</v>
      </c>
      <c r="AV45" s="66" t="s">
        <v>284</v>
      </c>
      <c r="AX45" s="66"/>
      <c r="AY45" s="66" t="s">
        <v>287</v>
      </c>
      <c r="AZ45" s="66" t="s">
        <v>288</v>
      </c>
      <c r="BA45" s="66" t="s">
        <v>289</v>
      </c>
      <c r="BB45" s="66" t="s">
        <v>290</v>
      </c>
      <c r="BC45" s="66" t="s">
        <v>284</v>
      </c>
      <c r="BE45" s="66"/>
      <c r="BF45" s="66" t="s">
        <v>287</v>
      </c>
      <c r="BG45" s="66" t="s">
        <v>288</v>
      </c>
      <c r="BH45" s="66" t="s">
        <v>289</v>
      </c>
      <c r="BI45" s="66" t="s">
        <v>290</v>
      </c>
      <c r="BJ45" s="66" t="s">
        <v>284</v>
      </c>
    </row>
    <row r="46" spans="1:68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11.254883</v>
      </c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5.4946093999999999</v>
      </c>
      <c r="O46" s="66" t="s">
        <v>327</v>
      </c>
      <c r="P46" s="66">
        <v>600</v>
      </c>
      <c r="Q46" s="66">
        <v>800</v>
      </c>
      <c r="R46" s="66">
        <v>0</v>
      </c>
      <c r="S46" s="66">
        <v>10000</v>
      </c>
      <c r="T46" s="66">
        <v>3293.9564999999998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0.55740493999999996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2.1908555000000001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55.178707000000003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47.043953000000002</v>
      </c>
      <c r="AX46" s="66" t="s">
        <v>328</v>
      </c>
      <c r="AY46" s="66"/>
      <c r="AZ46" s="66"/>
      <c r="BA46" s="66"/>
      <c r="BB46" s="66"/>
      <c r="BC46" s="66"/>
      <c r="BE46" s="66" t="s">
        <v>329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35" sqref="I35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2" t="s">
        <v>334</v>
      </c>
      <c r="B2" s="62" t="s">
        <v>335</v>
      </c>
      <c r="C2" s="62" t="s">
        <v>336</v>
      </c>
      <c r="D2" s="62">
        <v>52</v>
      </c>
      <c r="E2" s="62">
        <v>1405.3970999999999</v>
      </c>
      <c r="F2" s="62">
        <v>267.89733999999999</v>
      </c>
      <c r="G2" s="62">
        <v>23.626283999999998</v>
      </c>
      <c r="H2" s="62">
        <v>15.881087000000001</v>
      </c>
      <c r="I2" s="62">
        <v>7.7451973000000001</v>
      </c>
      <c r="J2" s="62">
        <v>35.551659999999998</v>
      </c>
      <c r="K2" s="62">
        <v>22.157536</v>
      </c>
      <c r="L2" s="62">
        <v>13.394126</v>
      </c>
      <c r="M2" s="62">
        <v>22.549278000000001</v>
      </c>
      <c r="N2" s="62">
        <v>3.3990179999999999</v>
      </c>
      <c r="O2" s="62">
        <v>14.482604</v>
      </c>
      <c r="P2" s="62">
        <v>1317.4681</v>
      </c>
      <c r="Q2" s="62">
        <v>16.470956999999999</v>
      </c>
      <c r="R2" s="62">
        <v>389.89505000000003</v>
      </c>
      <c r="S2" s="62">
        <v>85.229810000000001</v>
      </c>
      <c r="T2" s="62">
        <v>3655.982</v>
      </c>
      <c r="U2" s="62">
        <v>2.0563660000000001</v>
      </c>
      <c r="V2" s="62">
        <v>14.371665</v>
      </c>
      <c r="W2" s="62">
        <v>202.39159000000001</v>
      </c>
      <c r="X2" s="62">
        <v>242.6671</v>
      </c>
      <c r="Y2" s="62">
        <v>1.3104340999999999</v>
      </c>
      <c r="Z2" s="62">
        <v>1.0408269999999999</v>
      </c>
      <c r="AA2" s="62">
        <v>12.043798000000001</v>
      </c>
      <c r="AB2" s="62">
        <v>1.2397921000000001</v>
      </c>
      <c r="AC2" s="62">
        <v>436.59719999999999</v>
      </c>
      <c r="AD2" s="62">
        <v>5.0884923999999998</v>
      </c>
      <c r="AE2" s="62">
        <v>1.7442736999999999</v>
      </c>
      <c r="AF2" s="62">
        <v>4.8482155999999996</v>
      </c>
      <c r="AG2" s="62">
        <v>328.24466000000001</v>
      </c>
      <c r="AH2" s="62">
        <v>231.29966999999999</v>
      </c>
      <c r="AI2" s="62">
        <v>96.944990000000004</v>
      </c>
      <c r="AJ2" s="62">
        <v>693.88403000000005</v>
      </c>
      <c r="AK2" s="62">
        <v>3324.0808000000002</v>
      </c>
      <c r="AL2" s="62">
        <v>64.015190000000004</v>
      </c>
      <c r="AM2" s="62">
        <v>2685.0185999999999</v>
      </c>
      <c r="AN2" s="62">
        <v>98.166399999999996</v>
      </c>
      <c r="AO2" s="62">
        <v>11.254883</v>
      </c>
      <c r="AP2" s="62">
        <v>9.5386290000000002</v>
      </c>
      <c r="AQ2" s="62">
        <v>1.7162542000000001</v>
      </c>
      <c r="AR2" s="62">
        <v>5.4946093999999999</v>
      </c>
      <c r="AS2" s="62">
        <v>3293.9564999999998</v>
      </c>
      <c r="AT2" s="62">
        <v>0.55740493999999996</v>
      </c>
      <c r="AU2" s="62">
        <v>2.1908555000000001</v>
      </c>
      <c r="AV2" s="62">
        <v>55.178707000000003</v>
      </c>
      <c r="AW2" s="62">
        <v>47.043953000000002</v>
      </c>
      <c r="AX2" s="62">
        <v>0.1577395</v>
      </c>
      <c r="AY2" s="62">
        <v>0.39986549999999998</v>
      </c>
      <c r="AZ2" s="62">
        <v>254.12864999999999</v>
      </c>
      <c r="BA2" s="62">
        <v>19.281662000000001</v>
      </c>
      <c r="BB2" s="62">
        <v>4.9231350000000003</v>
      </c>
      <c r="BC2" s="62">
        <v>7.2546743999999999</v>
      </c>
      <c r="BD2" s="62">
        <v>7.0608715999999996</v>
      </c>
      <c r="BE2" s="62">
        <v>0.47176970000000001</v>
      </c>
      <c r="BF2" s="62">
        <v>1.5948572000000001</v>
      </c>
      <c r="BG2" s="62">
        <v>1.1518281E-3</v>
      </c>
      <c r="BH2" s="62">
        <v>5.6709433E-3</v>
      </c>
      <c r="BI2" s="62">
        <v>4.4428812999999998E-3</v>
      </c>
      <c r="BJ2" s="62">
        <v>1.9646894000000002E-2</v>
      </c>
      <c r="BK2" s="62">
        <v>8.8602166000000004E-5</v>
      </c>
      <c r="BL2" s="62">
        <v>0.10151585</v>
      </c>
      <c r="BM2" s="62">
        <v>1.2958224</v>
      </c>
      <c r="BN2" s="62">
        <v>0.38832125000000001</v>
      </c>
      <c r="BO2" s="62">
        <v>27.94361</v>
      </c>
      <c r="BP2" s="62">
        <v>4.3947320000000003</v>
      </c>
      <c r="BQ2" s="62">
        <v>10.174614</v>
      </c>
      <c r="BR2" s="62">
        <v>36.514313000000001</v>
      </c>
      <c r="BS2" s="62">
        <v>15.292745</v>
      </c>
      <c r="BT2" s="62">
        <v>3.9408593000000001</v>
      </c>
      <c r="BU2" s="62">
        <v>0.25777766000000002</v>
      </c>
      <c r="BV2" s="62">
        <v>2.1251052999999999E-2</v>
      </c>
      <c r="BW2" s="62">
        <v>0.29960399999999998</v>
      </c>
      <c r="BX2" s="62">
        <v>0.58531003999999998</v>
      </c>
      <c r="BY2" s="62">
        <v>8.2489640000000003E-2</v>
      </c>
      <c r="BZ2" s="62">
        <v>1.4660219E-3</v>
      </c>
      <c r="CA2" s="62">
        <v>0.8377713</v>
      </c>
      <c r="CB2" s="62">
        <v>1.1232326000000001E-2</v>
      </c>
      <c r="CC2" s="62">
        <v>0.2461535</v>
      </c>
      <c r="CD2" s="62">
        <v>0.84020479999999997</v>
      </c>
      <c r="CE2" s="62">
        <v>3.8506640000000002E-2</v>
      </c>
      <c r="CF2" s="62">
        <v>9.9392869999999994E-2</v>
      </c>
      <c r="CG2" s="62">
        <v>2.4750000000000001E-7</v>
      </c>
      <c r="CH2" s="62">
        <v>3.1022707E-2</v>
      </c>
      <c r="CI2" s="62">
        <v>3.1853805E-3</v>
      </c>
      <c r="CJ2" s="62">
        <v>1.8336097</v>
      </c>
      <c r="CK2" s="62">
        <v>4.6004790000000002E-3</v>
      </c>
      <c r="CL2" s="62">
        <v>2.2242981999999998</v>
      </c>
      <c r="CM2" s="62">
        <v>1.324478</v>
      </c>
      <c r="CN2" s="62">
        <v>1053.0219</v>
      </c>
      <c r="CO2" s="62">
        <v>1788.7630999999999</v>
      </c>
      <c r="CP2" s="62">
        <v>883.96014000000002</v>
      </c>
      <c r="CQ2" s="62">
        <v>353.12067000000002</v>
      </c>
      <c r="CR2" s="62">
        <v>196.09375</v>
      </c>
      <c r="CS2" s="62">
        <v>233.65474</v>
      </c>
      <c r="CT2" s="62">
        <v>1019.4911</v>
      </c>
      <c r="CU2" s="62">
        <v>541.28594999999996</v>
      </c>
      <c r="CV2" s="62">
        <v>744.63403000000005</v>
      </c>
      <c r="CW2" s="62">
        <v>619.83249999999998</v>
      </c>
      <c r="CX2" s="62">
        <v>197.61259999999999</v>
      </c>
      <c r="CY2" s="62">
        <v>1415.4036000000001</v>
      </c>
      <c r="CZ2" s="62">
        <v>578.5376</v>
      </c>
      <c r="DA2" s="62">
        <v>1603.617</v>
      </c>
      <c r="DB2" s="62">
        <v>1581.3755000000001</v>
      </c>
      <c r="DC2" s="62">
        <v>2083.5164</v>
      </c>
      <c r="DD2" s="62">
        <v>3296.0544</v>
      </c>
      <c r="DE2" s="62">
        <v>605.61270000000002</v>
      </c>
      <c r="DF2" s="62">
        <v>1867.5371</v>
      </c>
      <c r="DG2" s="62">
        <v>755.44770000000005</v>
      </c>
      <c r="DH2" s="62">
        <v>41.317149999999998</v>
      </c>
      <c r="DI2" s="62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19.281662000000001</v>
      </c>
      <c r="B6">
        <f>BB2</f>
        <v>4.9231350000000003</v>
      </c>
      <c r="C6">
        <f>BC2</f>
        <v>7.2546743999999999</v>
      </c>
      <c r="D6">
        <f>BD2</f>
        <v>7.0608715999999996</v>
      </c>
    </row>
    <row r="7" spans="1:113">
      <c r="B7">
        <f>ROUND(B6/MAX($B$6,$C$6,$D$6),1)</f>
        <v>0.7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>
      <c r="A2" s="55" t="s">
        <v>256</v>
      </c>
      <c r="B2" s="56">
        <v>24523</v>
      </c>
      <c r="C2" s="57">
        <f ca="1">YEAR(TODAY())-YEAR(B2)+IF(TODAY()&gt;=DATE(YEAR(TODAY()),MONTH(B2),DAY(B2)),0,-1)</f>
        <v>52</v>
      </c>
      <c r="E2" s="53">
        <v>157</v>
      </c>
      <c r="F2" s="54" t="s">
        <v>40</v>
      </c>
      <c r="G2" s="53">
        <v>51</v>
      </c>
      <c r="H2" s="52" t="s">
        <v>42</v>
      </c>
      <c r="I2" s="73">
        <f>ROUND(G3/E3^2,1)</f>
        <v>20.7</v>
      </c>
    </row>
    <row r="3" spans="1:9">
      <c r="E3" s="52">
        <f>E2/100</f>
        <v>1.57</v>
      </c>
      <c r="F3" s="52" t="s">
        <v>41</v>
      </c>
      <c r="G3" s="52">
        <f>G2</f>
        <v>51</v>
      </c>
      <c r="H3" s="52" t="s">
        <v>42</v>
      </c>
      <c r="I3" s="73"/>
    </row>
    <row r="4" spans="1:9">
      <c r="A4" t="s">
        <v>274</v>
      </c>
    </row>
    <row r="5" spans="1:9">
      <c r="B5" s="61">
        <v>43706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안인순, ID : H1900059)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2020년 02월 12일 08:38:28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J17" sqref="J17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6" t="s">
        <v>31</v>
      </c>
      <c r="D10" s="146"/>
      <c r="E10" s="147"/>
      <c r="F10" s="145">
        <f>'개인정보 및 신체계측 입력'!B5</f>
        <v>43706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>
      <c r="C12" s="146" t="s">
        <v>33</v>
      </c>
      <c r="D12" s="146"/>
      <c r="E12" s="147"/>
      <c r="F12" s="152">
        <f ca="1">'개인정보 및 신체계측 입력'!C2</f>
        <v>52</v>
      </c>
      <c r="G12" s="152"/>
      <c r="H12" s="152"/>
      <c r="I12" s="152"/>
      <c r="K12" s="123">
        <f>'개인정보 및 신체계측 입력'!E2</f>
        <v>157</v>
      </c>
      <c r="L12" s="124"/>
      <c r="M12" s="117">
        <f>'개인정보 및 신체계측 입력'!G2</f>
        <v>51</v>
      </c>
      <c r="N12" s="118"/>
      <c r="O12" s="113" t="s">
        <v>272</v>
      </c>
      <c r="P12" s="107"/>
      <c r="Q12" s="110">
        <f>'개인정보 및 신체계측 입력'!I2</f>
        <v>20.7</v>
      </c>
      <c r="R12" s="110"/>
      <c r="S12" s="110"/>
    </row>
    <row r="13" spans="1:19" ht="18" customHeight="1" thickBot="1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>
      <c r="C14" s="150" t="s">
        <v>32</v>
      </c>
      <c r="D14" s="150"/>
      <c r="E14" s="151"/>
      <c r="F14" s="111" t="str">
        <f>MID('DRIs DATA'!B1,28,3)</f>
        <v>안인순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81.906999999999996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7.2240000000000002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10.87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0.7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1</v>
      </c>
      <c r="P69" s="159"/>
      <c r="Q69" s="38" t="s">
        <v>55</v>
      </c>
      <c r="R69" s="36"/>
      <c r="S69" s="36"/>
      <c r="T69" s="6"/>
    </row>
    <row r="70" spans="2:21" ht="18" customHeight="1" thickBot="1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10.5</v>
      </c>
      <c r="L72" s="37" t="s">
        <v>54</v>
      </c>
      <c r="M72" s="37">
        <f>ROUND('DRIs DATA'!K8,1)</f>
        <v>3.7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137" t="s">
        <v>172</v>
      </c>
      <c r="C94" s="135"/>
      <c r="D94" s="135"/>
      <c r="E94" s="135"/>
      <c r="F94" s="95">
        <f>ROUND('DRIs DATA'!F16/'DRIs DATA'!C16*100,2)</f>
        <v>51.99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119.76</v>
      </c>
      <c r="R94" s="135" t="s">
        <v>168</v>
      </c>
      <c r="S94" s="135"/>
      <c r="T94" s="136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>
      <c r="B121" s="44" t="s">
        <v>172</v>
      </c>
      <c r="C121" s="16"/>
      <c r="D121" s="16"/>
      <c r="E121" s="15"/>
      <c r="F121" s="95">
        <f>ROUND('DRIs DATA'!F26/'DRIs DATA'!C26*100,2)</f>
        <v>242.67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82.65</v>
      </c>
      <c r="R121" s="135" t="s">
        <v>167</v>
      </c>
      <c r="S121" s="135"/>
      <c r="T121" s="136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>
      <c r="B172" s="43" t="s">
        <v>172</v>
      </c>
      <c r="C172" s="20"/>
      <c r="D172" s="20"/>
      <c r="E172" s="6"/>
      <c r="F172" s="95">
        <f>ROUND('DRIs DATA'!F36/'DRIs DATA'!C36*100,2)</f>
        <v>41.03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221.61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>
      <c r="B197" s="43" t="s">
        <v>172</v>
      </c>
      <c r="C197" s="20"/>
      <c r="D197" s="20"/>
      <c r="E197" s="6"/>
      <c r="F197" s="95">
        <f>ROUND('DRIs DATA'!F46/'DRIs DATA'!C46*100,2)</f>
        <v>112.55</v>
      </c>
      <c r="G197" s="95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>
      <c r="K205" s="10"/>
    </row>
    <row r="206" spans="2:20" ht="18" customHeight="1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2020-02-14T04:30:15Z</dcterms:modified>
</cp:coreProperties>
</file>