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<sst xmlns="http://schemas.openxmlformats.org/spreadsheetml/2006/main" count="692" uniqueCount="339">
  <si>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</si>
  <si>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</si>
  <si>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</si>
  <si>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</si>
  <si>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</si>
  <si>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</si>
  <si>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</si>
  <si>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</si>
  <si>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</si>
  <si>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</si>
  <si>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</si>
  <si>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</si>
  <si>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</si>
  <si>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</si>
  <si>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</si>
  <si>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</si>
  <si>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</si>
  <si>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</si>
  <si>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</si>
  <si>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</si>
  <si>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</si>
  <si>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</si>
  <si>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</si>
  <si>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</si>
  <si>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</si>
  <si>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</si>
  <si>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</si>
  <si>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</si>
  <si>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</si>
  <si>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</si>
  <si>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</si>
  <si>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</si>
  <si>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</si>
  <si>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</si>
  <si>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</si>
  <si>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</si>
  <si>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</si>
  <si>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</si>
  <si>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</si>
  <si>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</si>
  <si>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</si>
  <si>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</si>
  <si>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</si>
  <si>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</si>
  <si>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</si>
  <si>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</si>
  <si>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</si>
  <si>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</si>
  <si>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</si>
  <si>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</si>
  <si>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</si>
  <si>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</si>
  <si>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</si>
  <si>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</si>
  <si>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</si>
  <si>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</si>
  <si>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</si>
  <si>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</si>
  <si>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</si>
  <si>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</si>
  <si>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</si>
  <si>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</si>
  <si>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</si>
  <si>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</si>
  <si>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</si>
  <si>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</si>
  <si>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</si>
  <si>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</si>
  <si>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</si>
  <si>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</si>
  <si>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</si>
  <si>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</si>
  <si>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</si>
  <si>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</si>
  <si>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</si>
  <si>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</si>
  <si>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</si>
  <si>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</si>
  <si>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</si>
  <si>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</si>
  <si>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</si>
  <si>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</si>
  <si>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</si>
  <si>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</si>
  <si>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</si>
  <si>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</si>
  <si>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</si>
  <si>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</si>
  <si>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</si>
  <si>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</si>
  <si>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</si>
  <si>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</si>
  <si>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</si>
  <si>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</si>
  <si>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</si>
  <si>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</si>
  <si>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</si>
  <si>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</si>
  <si>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</si>
  <si>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</si>
  <si>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</si>
  <si>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</si>
  <si>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</si>
  <si>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</si>
  <si>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</si>
  <si>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</si>
  <si>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</si>
  <si>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</si>
  <si>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</si>
  <si>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</si>
  <si>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</si>
  <si>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</si>
  <si>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</si>
  <si>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</si>
  <si>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</si>
  <si>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</si>
  <si>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</si>
  <si>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</si>
  <si>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</si>
  <si>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</si>
  <si>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</si>
  <si>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</si>
  <si>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</si>
  <si>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</si>
  <si>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</si>
  <si>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</si>
  <si>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</si>
  <si>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</si>
  <si>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</si>
  <si>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</si>
  <si>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</si>
  <si>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</si>
  <si>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</si>
  <si>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</si>
  <si>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</si>
  <si>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</si>
  <si>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</si>
  <si>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</si>
  <si>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</si>
  <si>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</si>
  <si>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</si>
  <si>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</si>
  <si>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</si>
  <si>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</si>
  <si>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</si>
  <si>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</si>
  <si>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</si>
  <si>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</si>
  <si>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</si>
  <si>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</si>
  <si>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</si>
  <si>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</si>
  <si>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</si>
  <si>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</si>
  <si>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</si>
  <si>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</si>
  <si>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</si>
  <si>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</si>
  <si>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</si>
  <si>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</si>
  <si>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</si>
  <si>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</si>
  <si>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</si>
  <si>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</si>
  <si>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</si>
  <si>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</si>
  <si>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</si>
  <si>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</si>
  <si>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</si>
  <si>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</si>
  <si>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</si>
  <si>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</si>
  <si>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</si>
  <si>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</si>
  <si>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</si>
  <si>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</si>
  <si>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</si>
  <si>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</si>
  <si>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</si>
  <si>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</si>
  <si>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</si>
  <si>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</si>
  <si>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</si>
  <si>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</si>
  <si>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</si>
  <si>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</si>
  <si>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</si>
  <si>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</si>
  <si>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</si>
  <si>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</si>
  <si>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</si>
  <si>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</si>
  <si>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</si>
  <si>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</si>
  <si>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</si>
  <si>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</si>
  <si>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</si>
  <si>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</si>
  <si>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</si>
  <si>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</si>
  <si>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</si>
  <si>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</si>
  <si>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</si>
  <si>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</si>
  <si>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</si>
  <si>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</si>
  <si>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</si>
  <si>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</si>
  <si>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</si>
  <si>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</si>
  <si>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</si>
  <si>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</si>
  <si>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</si>
  <si>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</si>
  <si>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</si>
  <si>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</si>
  <si>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</si>
  <si>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</si>
  <si>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</si>
  <si>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</si>
  <si>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</si>
  <si>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</si>
  <si>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</si>
  <si>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</si>
  <si>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</si>
  <si>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</si>
  <si>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</si>
  <si>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</si>
  <si>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</si>
  <si>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</si>
  <si>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</si>
  <si>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</si>
  <si>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</si>
  <si>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</si>
  <si>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</si>
  <si>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</si>
  <si>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</si>
  <si>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</si>
  <si>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</si>
  <si>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</si>
  <si>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</si>
  <si>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</si>
  <si>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</si>
  <si>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</si>
  <si>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</si>
  <si>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</si>
  <si>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</si>
  <si>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</si>
  <si>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</si>
  <si>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</si>
  <si>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</si>
  <si>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</si>
  <si>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</si>
  <si>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</si>
  <si>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</si>
  <si>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</si>
  <si>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</si>
  <si>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</si>
  <si>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</si>
  <si>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</si>
  <si>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</si>
  <si>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</si>
  <si>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</si>
  <si>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</si>
  <si>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</si>
  <si>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</si>
  <si>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</si>
  <si>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</si>
  <si>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</si>
  <si>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</si>
  <si>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</si>
  <si>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</si>
  <si>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</si>
  <si>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</si>
  <si>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</si>
  <si>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</si>
  <si>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</si>
  <si>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</si>
  <si>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</si>
  <si>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</si>
  <si>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</si>
  <si>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</si>
  <si>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</si>
  <si>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</si>
  <si>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</si>
  <si>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</si>
  <si>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</si>
  <si>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</si>
  <si>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</si>
  <si>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</si>
  <si>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</si>
  <si>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</si>
  <si>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</si>
  <si>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</si>
  <si>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</si>
  <si>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</si>
  <si>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</si>
  <si>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</si>
  <si>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</si>
  <si>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</si>
  <si>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</si>
  <si>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</si>
  <si>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</si>
  <si>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</si>
  <si>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</si>
  <si>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</si>
  <si>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</si>
  <si>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</si>
  <si>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</si>
  <si>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</si>
  <si>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</si>
  <si>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</si>
  <si>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</si>
  <si>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</si>
  <si>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</si>
  <si>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</si>
  <si>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</si>
  <si>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</si>
  <si>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</si>
  <si>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</si>
  <si>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</si>
  <si>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</si>
  <si>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</si>
  <si>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</si>
  <si>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</si>
  <si>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(설문지 : FFQ 95문항 설문지, 사용자 : 김미자, ID : H1900060)</t>
  </si>
  <si>
    <t>2020년 02월 12일 08:46:58</t>
  </si>
  <si>
    <t>n-3불포화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</si>
  <si>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</si>
  <si>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</si>
  <si>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</si>
  <si>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</si>
  <si>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</si>
  <si>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</si>
  <si>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</si>
  <si>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</si>
  <si>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H1900060</t>
  </si>
  <si>
    <t>김미자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</si>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</sst>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63.314545000000003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62464"/>
        <c:axId val="81273600"/>
      </c:barChart>
      <c:catAx>
        <c:axId val="8126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3600"/>
        <c:crosses val="autoZero"/>
        <c:auto val="1"/>
        <c:lblAlgn val="ctr"/>
        <c:lblOffset val="100"/>
        <c:noMultiLvlLbl val="0"/>
      </c:catAx>
      <c:valAx>
        <c:axId val="812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6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4.4611099999999997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064192"/>
        <c:axId val="113086464"/>
      </c:barChart>
      <c:catAx>
        <c:axId val="11306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086464"/>
        <c:crosses val="autoZero"/>
        <c:auto val="1"/>
        <c:lblAlgn val="ctr"/>
        <c:lblOffset val="100"/>
        <c:noMultiLvlLbl val="0"/>
      </c:catAx>
      <c:valAx>
        <c:axId val="11308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06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5.8800340000000002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261184"/>
        <c:axId val="129462656"/>
      </c:barChart>
      <c:catAx>
        <c:axId val="11326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9462656"/>
        <c:crosses val="autoZero"/>
        <c:auto val="1"/>
        <c:lblAlgn val="ctr"/>
        <c:lblOffset val="100"/>
        <c:noMultiLvlLbl val="0"/>
      </c:catAx>
      <c:valAx>
        <c:axId val="129462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26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1372.7396000000001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984384"/>
        <c:axId val="133075712"/>
      </c:barChart>
      <c:catAx>
        <c:axId val="13198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75712"/>
        <c:crosses val="autoZero"/>
        <c:auto val="1"/>
        <c:lblAlgn val="ctr"/>
        <c:lblOffset val="100"/>
        <c:noMultiLvlLbl val="0"/>
      </c:catAx>
      <c:valAx>
        <c:axId val="13307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98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4260.6815999999999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35456"/>
        <c:axId val="133236992"/>
      </c:barChart>
      <c:catAx>
        <c:axId val="13323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36992"/>
        <c:crosses val="autoZero"/>
        <c:auto val="1"/>
        <c:lblAlgn val="ctr"/>
        <c:lblOffset val="100"/>
        <c:noMultiLvlLbl val="0"/>
      </c:catAx>
      <c:valAx>
        <c:axId val="1332369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267.38326999999998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2257152"/>
        <c:axId val="149302272"/>
      </c:barChart>
      <c:catAx>
        <c:axId val="14225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302272"/>
        <c:crosses val="autoZero"/>
        <c:auto val="1"/>
        <c:lblAlgn val="ctr"/>
        <c:lblOffset val="100"/>
        <c:noMultiLvlLbl val="0"/>
      </c:catAx>
      <c:valAx>
        <c:axId val="149302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225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139.57026999999999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02400"/>
        <c:axId val="198714112"/>
      </c:barChart>
      <c:catAx>
        <c:axId val="18330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714112"/>
        <c:crosses val="autoZero"/>
        <c:auto val="1"/>
        <c:lblAlgn val="ctr"/>
        <c:lblOffset val="100"/>
        <c:noMultiLvlLbl val="0"/>
      </c:catAx>
      <c:valAx>
        <c:axId val="19871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0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10.24112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4496"/>
        <c:axId val="47600384"/>
      </c:barChart>
      <c:catAx>
        <c:axId val="4759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0384"/>
        <c:crosses val="autoZero"/>
        <c:auto val="1"/>
        <c:lblAlgn val="ctr"/>
        <c:lblOffset val="100"/>
        <c:noMultiLvlLbl val="0"/>
      </c:catAx>
      <c:valAx>
        <c:axId val="4760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1213.3009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0496"/>
        <c:axId val="47616384"/>
      </c:barChart>
      <c:catAx>
        <c:axId val="4761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6384"/>
        <c:crosses val="autoZero"/>
        <c:auto val="1"/>
        <c:lblAlgn val="ctr"/>
        <c:lblOffset val="100"/>
        <c:noMultiLvlLbl val="0"/>
      </c:catAx>
      <c:valAx>
        <c:axId val="47616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2.6014352000000001E-2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26496"/>
        <c:axId val="47636480"/>
      </c:barChart>
      <c:catAx>
        <c:axId val="4762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36480"/>
        <c:crosses val="autoZero"/>
        <c:auto val="1"/>
        <c:lblAlgn val="ctr"/>
        <c:lblOffset val="100"/>
        <c:noMultiLvlLbl val="0"/>
      </c:catAx>
      <c:valAx>
        <c:axId val="4763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2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3.6246046999999999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63968"/>
        <c:axId val="52982144"/>
      </c:barChart>
      <c:catAx>
        <c:axId val="529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2144"/>
        <c:crosses val="autoZero"/>
        <c:auto val="1"/>
        <c:lblAlgn val="ctr"/>
        <c:lblOffset val="100"/>
        <c:noMultiLvlLbl val="0"/>
      </c:catAx>
      <c:valAx>
        <c:axId val="5298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29.181929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92672"/>
        <c:axId val="81298560"/>
      </c:barChart>
      <c:catAx>
        <c:axId val="8129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98560"/>
        <c:crosses val="autoZero"/>
        <c:auto val="1"/>
        <c:lblAlgn val="ctr"/>
        <c:lblOffset val="100"/>
        <c:noMultiLvlLbl val="0"/>
      </c:catAx>
      <c:valAx>
        <c:axId val="8129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107.434006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6352"/>
        <c:axId val="53002240"/>
      </c:barChart>
      <c:catAx>
        <c:axId val="529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02240"/>
        <c:crosses val="autoZero"/>
        <c:auto val="1"/>
        <c:lblAlgn val="ctr"/>
        <c:lblOffset val="100"/>
        <c:noMultiLvlLbl val="0"/>
      </c:catAx>
      <c:valAx>
        <c:axId val="5300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76.581374999999994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6096"/>
        <c:axId val="57098240"/>
      </c:barChart>
      <c:catAx>
        <c:axId val="5571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098240"/>
        <c:crosses val="autoZero"/>
        <c:auto val="1"/>
        <c:lblAlgn val="ctr"/>
        <c:lblOffset val="100"/>
        <c:noMultiLvlLbl val="0"/>
      </c:catAx>
      <c:valAx>
        <c:axId val="5709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1.538</c:v>
                </c:pt>
                <c:pt idx="1">
                  <c:v>7.5759999999999996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906496"/>
        <c:axId val="58908032"/>
      </c:barChart>
      <c:catAx>
        <c:axId val="5890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908032"/>
        <c:crosses val="autoZero"/>
        <c:auto val="1"/>
        <c:lblAlgn val="ctr"/>
        <c:lblOffset val="100"/>
        <c:noMultiLvlLbl val="0"/>
      </c:catAx>
      <c:valAx>
        <c:axId val="58908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90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9.8292289999999998</c:v>
                </c:pt>
                <c:pt idx="1">
                  <c:v>7.9479749999999996</c:v>
                </c:pt>
                <c:pt idx="2">
                  <c:v>7.2211249999999998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774.32899999999995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35648"/>
        <c:axId val="81037184"/>
      </c:barChart>
      <c:catAx>
        <c:axId val="8103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37184"/>
        <c:crosses val="autoZero"/>
        <c:auto val="1"/>
        <c:lblAlgn val="ctr"/>
        <c:lblOffset val="100"/>
        <c:noMultiLvlLbl val="0"/>
      </c:catAx>
      <c:valAx>
        <c:axId val="81037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3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17.084602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47552"/>
        <c:axId val="81049088"/>
      </c:barChart>
      <c:catAx>
        <c:axId val="810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49088"/>
        <c:crosses val="autoZero"/>
        <c:auto val="1"/>
        <c:lblAlgn val="ctr"/>
        <c:lblOffset val="100"/>
        <c:noMultiLvlLbl val="0"/>
      </c:catAx>
      <c:valAx>
        <c:axId val="8104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4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80.099000000000004</c:v>
                </c:pt>
                <c:pt idx="1">
                  <c:v>7.4720000000000004</c:v>
                </c:pt>
                <c:pt idx="2">
                  <c:v>12.429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067008"/>
        <c:axId val="81068800"/>
      </c:barChart>
      <c:catAx>
        <c:axId val="8106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8800"/>
        <c:crosses val="autoZero"/>
        <c:auto val="1"/>
        <c:lblAlgn val="ctr"/>
        <c:lblOffset val="100"/>
        <c:noMultiLvlLbl val="0"/>
      </c:catAx>
      <c:valAx>
        <c:axId val="8106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2197.3537999999999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83008"/>
        <c:axId val="81088896"/>
      </c:barChart>
      <c:catAx>
        <c:axId val="8108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88896"/>
        <c:crosses val="autoZero"/>
        <c:auto val="1"/>
        <c:lblAlgn val="ctr"/>
        <c:lblOffset val="100"/>
        <c:noMultiLvlLbl val="0"/>
      </c:catAx>
      <c:valAx>
        <c:axId val="81088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8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224.34499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15392"/>
        <c:axId val="81117184"/>
      </c:barChart>
      <c:catAx>
        <c:axId val="8111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17184"/>
        <c:crosses val="autoZero"/>
        <c:auto val="1"/>
        <c:lblAlgn val="ctr"/>
        <c:lblOffset val="100"/>
        <c:noMultiLvlLbl val="0"/>
      </c:catAx>
      <c:valAx>
        <c:axId val="81117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1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609.26199999999994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31392"/>
        <c:axId val="81132928"/>
      </c:barChart>
      <c:catAx>
        <c:axId val="8113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32928"/>
        <c:crosses val="autoZero"/>
        <c:auto val="1"/>
        <c:lblAlgn val="ctr"/>
        <c:lblOffset val="100"/>
        <c:noMultiLvlLbl val="0"/>
      </c:catAx>
      <c:valAx>
        <c:axId val="8113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3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3.7842633999999999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45632"/>
        <c:axId val="81447168"/>
      </c:barChart>
      <c:catAx>
        <c:axId val="8144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47168"/>
        <c:crosses val="autoZero"/>
        <c:auto val="1"/>
        <c:lblAlgn val="ctr"/>
        <c:lblOffset val="100"/>
        <c:noMultiLvlLbl val="0"/>
      </c:catAx>
      <c:valAx>
        <c:axId val="8144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4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2231.6277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55584"/>
        <c:axId val="81157120"/>
      </c:barChart>
      <c:catAx>
        <c:axId val="8115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57120"/>
        <c:crosses val="autoZero"/>
        <c:auto val="1"/>
        <c:lblAlgn val="ctr"/>
        <c:lblOffset val="100"/>
        <c:noMultiLvlLbl val="0"/>
      </c:catAx>
      <c:valAx>
        <c:axId val="8115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5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13.630051999999999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75680"/>
        <c:axId val="81177216"/>
      </c:barChart>
      <c:catAx>
        <c:axId val="811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77216"/>
        <c:crosses val="autoZero"/>
        <c:auto val="1"/>
        <c:lblAlgn val="ctr"/>
        <c:lblOffset val="100"/>
        <c:noMultiLvlLbl val="0"/>
      </c:catAx>
      <c:valAx>
        <c:axId val="811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1.9948575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12160"/>
        <c:axId val="81213696"/>
      </c:barChart>
      <c:catAx>
        <c:axId val="8121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13696"/>
        <c:crosses val="autoZero"/>
        <c:auto val="1"/>
        <c:lblAlgn val="ctr"/>
        <c:lblOffset val="100"/>
        <c:noMultiLvlLbl val="0"/>
      </c:catAx>
      <c:valAx>
        <c:axId val="8121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1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136.89926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21664"/>
        <c:axId val="81580800"/>
      </c:barChart>
      <c:catAx>
        <c:axId val="8152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0800"/>
        <c:crosses val="autoZero"/>
        <c:auto val="1"/>
        <c:lblAlgn val="ctr"/>
        <c:lblOffset val="100"/>
        <c:noMultiLvlLbl val="0"/>
      </c:catAx>
      <c:valAx>
        <c:axId val="8158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2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1.6002162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891328"/>
        <c:axId val="81892864"/>
      </c:barChart>
      <c:catAx>
        <c:axId val="8189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892864"/>
        <c:crosses val="autoZero"/>
        <c:auto val="1"/>
        <c:lblAlgn val="ctr"/>
        <c:lblOffset val="100"/>
        <c:noMultiLvlLbl val="0"/>
      </c:catAx>
      <c:valAx>
        <c:axId val="8189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8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17.381049999999998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9968"/>
        <c:axId val="88901504"/>
      </c:barChart>
      <c:catAx>
        <c:axId val="8889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01504"/>
        <c:crosses val="autoZero"/>
        <c:auto val="1"/>
        <c:lblAlgn val="ctr"/>
        <c:lblOffset val="100"/>
        <c:noMultiLvlLbl val="0"/>
      </c:catAx>
      <c:valAx>
        <c:axId val="8890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1.9948575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549568"/>
        <c:axId val="101551488"/>
      </c:barChart>
      <c:catAx>
        <c:axId val="10154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51488"/>
        <c:crosses val="autoZero"/>
        <c:auto val="1"/>
        <c:lblAlgn val="ctr"/>
        <c:lblOffset val="100"/>
        <c:noMultiLvlLbl val="0"/>
      </c:catAx>
      <c:valAx>
        <c:axId val="10155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5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544.82360000000006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538240"/>
        <c:axId val="102892672"/>
      </c:barChart>
      <c:catAx>
        <c:axId val="10253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892672"/>
        <c:crosses val="autoZero"/>
        <c:auto val="1"/>
        <c:lblAlgn val="ctr"/>
        <c:lblOffset val="100"/>
        <c:noMultiLvlLbl val="0"/>
      </c:catAx>
      <c:valAx>
        <c:axId val="102892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53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6.0710030000000001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3378304"/>
        <c:axId val="103400960"/>
      </c:barChart>
      <c:catAx>
        <c:axId val="10337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400960"/>
        <c:crosses val="autoZero"/>
        <c:auto val="1"/>
        <c:lblAlgn val="ctr"/>
        <c:lblOffset val="100"/>
        <c:noMultiLvlLbl val="0"/>
      </c:catAx>
      <c:valAx>
        <c:axId val="10340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33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김미자, ID : H1900060)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12일 08:46:58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2197.3537999999999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63.314545000000003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29.181929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80.099000000000004</v>
      </c>
      <c r="G8" s="60">
        <f>'DRIs DATA 입력'!G8</f>
        <v>7.4720000000000004</v>
      </c>
      <c r="H8" s="60">
        <f>'DRIs DATA 입력'!H8</f>
        <v>12.429</v>
      </c>
      <c r="I8" s="47"/>
      <c r="J8" s="60" t="s">
        <v>217</v>
      </c>
      <c r="K8" s="60">
        <f>'DRIs DATA 입력'!K8</f>
        <v>1.538</v>
      </c>
      <c r="L8" s="60">
        <f>'DRIs DATA 입력'!L8</f>
        <v>7.5759999999999996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774.32899999999995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17.084602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3.7842633999999999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136.89926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224.34499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1.6949019999999999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1.6002162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17.381049999999998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1.9948575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544.82360000000006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6.0710030000000001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4.4611099999999997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5.8800340000000002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609.26199999999994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1372.7396000000001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2231.6277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4260.6815999999999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267.38326999999998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139.57026999999999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13.630051999999999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10.24112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1213.3009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2.6014352000000001E-2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3.6246046999999999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107.434006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76.581374999999994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P59" sqref="P59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324</v>
      </c>
      <c r="B1" s="62" t="s">
        <v>325</v>
      </c>
      <c r="G1" s="63" t="s">
        <v>276</v>
      </c>
      <c r="H1" s="62" t="s">
        <v>326</v>
      </c>
    </row>
    <row r="3" spans="1:27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278</v>
      </c>
      <c r="B4" s="70"/>
      <c r="C4" s="70"/>
      <c r="E4" s="67" t="s">
        <v>279</v>
      </c>
      <c r="F4" s="68"/>
      <c r="G4" s="68"/>
      <c r="H4" s="69"/>
      <c r="J4" s="67" t="s">
        <v>280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281</v>
      </c>
      <c r="V4" s="70"/>
      <c r="W4" s="70"/>
      <c r="X4" s="70"/>
      <c r="Y4" s="70"/>
      <c r="Z4" s="70"/>
    </row>
    <row r="5" spans="1:27">
      <c r="A5" s="66"/>
      <c r="B5" s="66" t="s">
        <v>282</v>
      </c>
      <c r="C5" s="66" t="s">
        <v>283</v>
      </c>
      <c r="E5" s="66"/>
      <c r="F5" s="66" t="s">
        <v>51</v>
      </c>
      <c r="G5" s="66" t="s">
        <v>284</v>
      </c>
      <c r="H5" s="66" t="s">
        <v>47</v>
      </c>
      <c r="J5" s="66"/>
      <c r="K5" s="66" t="s">
        <v>327</v>
      </c>
      <c r="L5" s="66" t="s">
        <v>285</v>
      </c>
      <c r="N5" s="66"/>
      <c r="O5" s="66" t="s">
        <v>286</v>
      </c>
      <c r="P5" s="66" t="s">
        <v>287</v>
      </c>
      <c r="Q5" s="66" t="s">
        <v>288</v>
      </c>
      <c r="R5" s="66" t="s">
        <v>289</v>
      </c>
      <c r="S5" s="66" t="s">
        <v>283</v>
      </c>
      <c r="U5" s="66"/>
      <c r="V5" s="66" t="s">
        <v>286</v>
      </c>
      <c r="W5" s="66" t="s">
        <v>287</v>
      </c>
      <c r="X5" s="66" t="s">
        <v>288</v>
      </c>
      <c r="Y5" s="66" t="s">
        <v>289</v>
      </c>
      <c r="Z5" s="66" t="s">
        <v>283</v>
      </c>
    </row>
    <row r="6" spans="1:27">
      <c r="A6" s="66" t="s">
        <v>278</v>
      </c>
      <c r="B6" s="66">
        <v>1800</v>
      </c>
      <c r="C6" s="66">
        <v>2197.3537999999999</v>
      </c>
      <c r="E6" s="66" t="s">
        <v>328</v>
      </c>
      <c r="F6" s="66">
        <v>55</v>
      </c>
      <c r="G6" s="66">
        <v>15</v>
      </c>
      <c r="H6" s="66">
        <v>7</v>
      </c>
      <c r="J6" s="66" t="s">
        <v>328</v>
      </c>
      <c r="K6" s="66">
        <v>0.1</v>
      </c>
      <c r="L6" s="66">
        <v>4</v>
      </c>
      <c r="N6" s="66" t="s">
        <v>329</v>
      </c>
      <c r="O6" s="66">
        <v>40</v>
      </c>
      <c r="P6" s="66">
        <v>50</v>
      </c>
      <c r="Q6" s="66">
        <v>0</v>
      </c>
      <c r="R6" s="66">
        <v>0</v>
      </c>
      <c r="S6" s="66">
        <v>63.314545000000003</v>
      </c>
      <c r="U6" s="66" t="s">
        <v>330</v>
      </c>
      <c r="V6" s="66">
        <v>0</v>
      </c>
      <c r="W6" s="66">
        <v>0</v>
      </c>
      <c r="X6" s="66">
        <v>20</v>
      </c>
      <c r="Y6" s="66">
        <v>0</v>
      </c>
      <c r="Z6" s="66">
        <v>29.181929</v>
      </c>
    </row>
    <row r="7" spans="1:27">
      <c r="E7" s="66" t="s">
        <v>290</v>
      </c>
      <c r="F7" s="66">
        <v>65</v>
      </c>
      <c r="G7" s="66">
        <v>30</v>
      </c>
      <c r="H7" s="66">
        <v>20</v>
      </c>
      <c r="J7" s="66" t="s">
        <v>331</v>
      </c>
      <c r="K7" s="66">
        <v>1</v>
      </c>
      <c r="L7" s="66">
        <v>10</v>
      </c>
    </row>
    <row r="8" spans="1:27">
      <c r="E8" s="66" t="s">
        <v>291</v>
      </c>
      <c r="F8" s="66">
        <v>80.099000000000004</v>
      </c>
      <c r="G8" s="66">
        <v>7.4720000000000004</v>
      </c>
      <c r="H8" s="66">
        <v>12.429</v>
      </c>
      <c r="J8" s="66" t="s">
        <v>332</v>
      </c>
      <c r="K8" s="66">
        <v>1.538</v>
      </c>
      <c r="L8" s="66">
        <v>7.5759999999999996</v>
      </c>
    </row>
    <row r="13" spans="1:27">
      <c r="A13" s="71" t="s">
        <v>333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334</v>
      </c>
      <c r="B14" s="70"/>
      <c r="C14" s="70"/>
      <c r="D14" s="70"/>
      <c r="E14" s="70"/>
      <c r="F14" s="70"/>
      <c r="H14" s="70" t="s">
        <v>292</v>
      </c>
      <c r="I14" s="70"/>
      <c r="J14" s="70"/>
      <c r="K14" s="70"/>
      <c r="L14" s="70"/>
      <c r="M14" s="70"/>
      <c r="O14" s="70" t="s">
        <v>335</v>
      </c>
      <c r="P14" s="70"/>
      <c r="Q14" s="70"/>
      <c r="R14" s="70"/>
      <c r="S14" s="70"/>
      <c r="T14" s="70"/>
      <c r="V14" s="70" t="s">
        <v>293</v>
      </c>
      <c r="W14" s="70"/>
      <c r="X14" s="70"/>
      <c r="Y14" s="70"/>
      <c r="Z14" s="70"/>
      <c r="AA14" s="70"/>
    </row>
    <row r="15" spans="1:27">
      <c r="A15" s="66"/>
      <c r="B15" s="66" t="s">
        <v>286</v>
      </c>
      <c r="C15" s="66" t="s">
        <v>287</v>
      </c>
      <c r="D15" s="66" t="s">
        <v>288</v>
      </c>
      <c r="E15" s="66" t="s">
        <v>289</v>
      </c>
      <c r="F15" s="66" t="s">
        <v>283</v>
      </c>
      <c r="H15" s="66"/>
      <c r="I15" s="66" t="s">
        <v>286</v>
      </c>
      <c r="J15" s="66" t="s">
        <v>287</v>
      </c>
      <c r="K15" s="66" t="s">
        <v>288</v>
      </c>
      <c r="L15" s="66" t="s">
        <v>289</v>
      </c>
      <c r="M15" s="66" t="s">
        <v>283</v>
      </c>
      <c r="O15" s="66"/>
      <c r="P15" s="66" t="s">
        <v>286</v>
      </c>
      <c r="Q15" s="66" t="s">
        <v>287</v>
      </c>
      <c r="R15" s="66" t="s">
        <v>288</v>
      </c>
      <c r="S15" s="66" t="s">
        <v>289</v>
      </c>
      <c r="T15" s="66" t="s">
        <v>283</v>
      </c>
      <c r="V15" s="66"/>
      <c r="W15" s="66" t="s">
        <v>286</v>
      </c>
      <c r="X15" s="66" t="s">
        <v>287</v>
      </c>
      <c r="Y15" s="66" t="s">
        <v>288</v>
      </c>
      <c r="Z15" s="66" t="s">
        <v>289</v>
      </c>
      <c r="AA15" s="66" t="s">
        <v>283</v>
      </c>
    </row>
    <row r="16" spans="1:27">
      <c r="A16" s="66" t="s">
        <v>294</v>
      </c>
      <c r="B16" s="66">
        <v>430</v>
      </c>
      <c r="C16" s="66">
        <v>600</v>
      </c>
      <c r="D16" s="66">
        <v>0</v>
      </c>
      <c r="E16" s="66">
        <v>3000</v>
      </c>
      <c r="F16" s="66">
        <v>774.32899999999995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17.084602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3.7842633999999999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136.89926</v>
      </c>
    </row>
    <row r="23" spans="1:62">
      <c r="A23" s="71" t="s">
        <v>295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296</v>
      </c>
      <c r="B24" s="70"/>
      <c r="C24" s="70"/>
      <c r="D24" s="70"/>
      <c r="E24" s="70"/>
      <c r="F24" s="70"/>
      <c r="H24" s="70" t="s">
        <v>297</v>
      </c>
      <c r="I24" s="70"/>
      <c r="J24" s="70"/>
      <c r="K24" s="70"/>
      <c r="L24" s="70"/>
      <c r="M24" s="70"/>
      <c r="O24" s="70" t="s">
        <v>298</v>
      </c>
      <c r="P24" s="70"/>
      <c r="Q24" s="70"/>
      <c r="R24" s="70"/>
      <c r="S24" s="70"/>
      <c r="T24" s="70"/>
      <c r="V24" s="70" t="s">
        <v>299</v>
      </c>
      <c r="W24" s="70"/>
      <c r="X24" s="70"/>
      <c r="Y24" s="70"/>
      <c r="Z24" s="70"/>
      <c r="AA24" s="70"/>
      <c r="AC24" s="70" t="s">
        <v>300</v>
      </c>
      <c r="AD24" s="70"/>
      <c r="AE24" s="70"/>
      <c r="AF24" s="70"/>
      <c r="AG24" s="70"/>
      <c r="AH24" s="70"/>
      <c r="AJ24" s="70" t="s">
        <v>301</v>
      </c>
      <c r="AK24" s="70"/>
      <c r="AL24" s="70"/>
      <c r="AM24" s="70"/>
      <c r="AN24" s="70"/>
      <c r="AO24" s="70"/>
      <c r="AQ24" s="70" t="s">
        <v>302</v>
      </c>
      <c r="AR24" s="70"/>
      <c r="AS24" s="70"/>
      <c r="AT24" s="70"/>
      <c r="AU24" s="70"/>
      <c r="AV24" s="70"/>
      <c r="AX24" s="70" t="s">
        <v>303</v>
      </c>
      <c r="AY24" s="70"/>
      <c r="AZ24" s="70"/>
      <c r="BA24" s="70"/>
      <c r="BB24" s="70"/>
      <c r="BC24" s="70"/>
      <c r="BE24" s="70" t="s">
        <v>304</v>
      </c>
      <c r="BF24" s="70"/>
      <c r="BG24" s="70"/>
      <c r="BH24" s="70"/>
      <c r="BI24" s="70"/>
      <c r="BJ24" s="70"/>
    </row>
    <row r="25" spans="1:62">
      <c r="A25" s="66"/>
      <c r="B25" s="66" t="s">
        <v>286</v>
      </c>
      <c r="C25" s="66" t="s">
        <v>287</v>
      </c>
      <c r="D25" s="66" t="s">
        <v>288</v>
      </c>
      <c r="E25" s="66" t="s">
        <v>289</v>
      </c>
      <c r="F25" s="66" t="s">
        <v>283</v>
      </c>
      <c r="H25" s="66"/>
      <c r="I25" s="66" t="s">
        <v>286</v>
      </c>
      <c r="J25" s="66" t="s">
        <v>287</v>
      </c>
      <c r="K25" s="66" t="s">
        <v>288</v>
      </c>
      <c r="L25" s="66" t="s">
        <v>289</v>
      </c>
      <c r="M25" s="66" t="s">
        <v>283</v>
      </c>
      <c r="O25" s="66"/>
      <c r="P25" s="66" t="s">
        <v>286</v>
      </c>
      <c r="Q25" s="66" t="s">
        <v>287</v>
      </c>
      <c r="R25" s="66" t="s">
        <v>288</v>
      </c>
      <c r="S25" s="66" t="s">
        <v>289</v>
      </c>
      <c r="T25" s="66" t="s">
        <v>283</v>
      </c>
      <c r="V25" s="66"/>
      <c r="W25" s="66" t="s">
        <v>286</v>
      </c>
      <c r="X25" s="66" t="s">
        <v>287</v>
      </c>
      <c r="Y25" s="66" t="s">
        <v>288</v>
      </c>
      <c r="Z25" s="66" t="s">
        <v>289</v>
      </c>
      <c r="AA25" s="66" t="s">
        <v>283</v>
      </c>
      <c r="AC25" s="66"/>
      <c r="AD25" s="66" t="s">
        <v>286</v>
      </c>
      <c r="AE25" s="66" t="s">
        <v>287</v>
      </c>
      <c r="AF25" s="66" t="s">
        <v>288</v>
      </c>
      <c r="AG25" s="66" t="s">
        <v>289</v>
      </c>
      <c r="AH25" s="66" t="s">
        <v>283</v>
      </c>
      <c r="AJ25" s="66"/>
      <c r="AK25" s="66" t="s">
        <v>286</v>
      </c>
      <c r="AL25" s="66" t="s">
        <v>287</v>
      </c>
      <c r="AM25" s="66" t="s">
        <v>288</v>
      </c>
      <c r="AN25" s="66" t="s">
        <v>289</v>
      </c>
      <c r="AO25" s="66" t="s">
        <v>283</v>
      </c>
      <c r="AQ25" s="66"/>
      <c r="AR25" s="66" t="s">
        <v>286</v>
      </c>
      <c r="AS25" s="66" t="s">
        <v>287</v>
      </c>
      <c r="AT25" s="66" t="s">
        <v>288</v>
      </c>
      <c r="AU25" s="66" t="s">
        <v>289</v>
      </c>
      <c r="AV25" s="66" t="s">
        <v>283</v>
      </c>
      <c r="AX25" s="66"/>
      <c r="AY25" s="66" t="s">
        <v>286</v>
      </c>
      <c r="AZ25" s="66" t="s">
        <v>287</v>
      </c>
      <c r="BA25" s="66" t="s">
        <v>288</v>
      </c>
      <c r="BB25" s="66" t="s">
        <v>289</v>
      </c>
      <c r="BC25" s="66" t="s">
        <v>283</v>
      </c>
      <c r="BE25" s="66"/>
      <c r="BF25" s="66" t="s">
        <v>286</v>
      </c>
      <c r="BG25" s="66" t="s">
        <v>287</v>
      </c>
      <c r="BH25" s="66" t="s">
        <v>288</v>
      </c>
      <c r="BI25" s="66" t="s">
        <v>289</v>
      </c>
      <c r="BJ25" s="66" t="s">
        <v>283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224.34499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1.6949019999999999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1.6002162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17.381049999999998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1.9948575</v>
      </c>
      <c r="AJ26" s="66" t="s">
        <v>305</v>
      </c>
      <c r="AK26" s="66">
        <v>320</v>
      </c>
      <c r="AL26" s="66">
        <v>400</v>
      </c>
      <c r="AM26" s="66">
        <v>0</v>
      </c>
      <c r="AN26" s="66">
        <v>1000</v>
      </c>
      <c r="AO26" s="66">
        <v>544.82360000000006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6.0710030000000001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4.4611099999999997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5.8800340000000002</v>
      </c>
    </row>
    <row r="33" spans="1:68">
      <c r="A33" s="71" t="s">
        <v>306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178</v>
      </c>
      <c r="B34" s="70"/>
      <c r="C34" s="70"/>
      <c r="D34" s="70"/>
      <c r="E34" s="70"/>
      <c r="F34" s="70"/>
      <c r="H34" s="70" t="s">
        <v>307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308</v>
      </c>
      <c r="W34" s="70"/>
      <c r="X34" s="70"/>
      <c r="Y34" s="70"/>
      <c r="Z34" s="70"/>
      <c r="AA34" s="70"/>
      <c r="AC34" s="70" t="s">
        <v>309</v>
      </c>
      <c r="AD34" s="70"/>
      <c r="AE34" s="70"/>
      <c r="AF34" s="70"/>
      <c r="AG34" s="70"/>
      <c r="AH34" s="70"/>
      <c r="AJ34" s="70" t="s">
        <v>310</v>
      </c>
      <c r="AK34" s="70"/>
      <c r="AL34" s="70"/>
      <c r="AM34" s="70"/>
      <c r="AN34" s="70"/>
      <c r="AO34" s="70"/>
    </row>
    <row r="35" spans="1:68">
      <c r="A35" s="66"/>
      <c r="B35" s="66" t="s">
        <v>286</v>
      </c>
      <c r="C35" s="66" t="s">
        <v>287</v>
      </c>
      <c r="D35" s="66" t="s">
        <v>288</v>
      </c>
      <c r="E35" s="66" t="s">
        <v>289</v>
      </c>
      <c r="F35" s="66" t="s">
        <v>283</v>
      </c>
      <c r="H35" s="66"/>
      <c r="I35" s="66" t="s">
        <v>286</v>
      </c>
      <c r="J35" s="66" t="s">
        <v>287</v>
      </c>
      <c r="K35" s="66" t="s">
        <v>288</v>
      </c>
      <c r="L35" s="66" t="s">
        <v>289</v>
      </c>
      <c r="M35" s="66" t="s">
        <v>283</v>
      </c>
      <c r="O35" s="66"/>
      <c r="P35" s="66" t="s">
        <v>286</v>
      </c>
      <c r="Q35" s="66" t="s">
        <v>287</v>
      </c>
      <c r="R35" s="66" t="s">
        <v>288</v>
      </c>
      <c r="S35" s="66" t="s">
        <v>289</v>
      </c>
      <c r="T35" s="66" t="s">
        <v>283</v>
      </c>
      <c r="V35" s="66"/>
      <c r="W35" s="66" t="s">
        <v>286</v>
      </c>
      <c r="X35" s="66" t="s">
        <v>287</v>
      </c>
      <c r="Y35" s="66" t="s">
        <v>288</v>
      </c>
      <c r="Z35" s="66" t="s">
        <v>289</v>
      </c>
      <c r="AA35" s="66" t="s">
        <v>283</v>
      </c>
      <c r="AC35" s="66"/>
      <c r="AD35" s="66" t="s">
        <v>286</v>
      </c>
      <c r="AE35" s="66" t="s">
        <v>287</v>
      </c>
      <c r="AF35" s="66" t="s">
        <v>288</v>
      </c>
      <c r="AG35" s="66" t="s">
        <v>289</v>
      </c>
      <c r="AH35" s="66" t="s">
        <v>283</v>
      </c>
      <c r="AJ35" s="66"/>
      <c r="AK35" s="66" t="s">
        <v>286</v>
      </c>
      <c r="AL35" s="66" t="s">
        <v>287</v>
      </c>
      <c r="AM35" s="66" t="s">
        <v>288</v>
      </c>
      <c r="AN35" s="66" t="s">
        <v>289</v>
      </c>
      <c r="AO35" s="66" t="s">
        <v>283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609.26199999999994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1372.7396000000001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2231.6277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4260.6815999999999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267.38326999999998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139.57026999999999</v>
      </c>
    </row>
    <row r="43" spans="1:68">
      <c r="A43" s="71" t="s">
        <v>311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312</v>
      </c>
      <c r="B44" s="70"/>
      <c r="C44" s="70"/>
      <c r="D44" s="70"/>
      <c r="E44" s="70"/>
      <c r="F44" s="70"/>
      <c r="H44" s="70" t="s">
        <v>313</v>
      </c>
      <c r="I44" s="70"/>
      <c r="J44" s="70"/>
      <c r="K44" s="70"/>
      <c r="L44" s="70"/>
      <c r="M44" s="70"/>
      <c r="O44" s="70" t="s">
        <v>314</v>
      </c>
      <c r="P44" s="70"/>
      <c r="Q44" s="70"/>
      <c r="R44" s="70"/>
      <c r="S44" s="70"/>
      <c r="T44" s="70"/>
      <c r="V44" s="70" t="s">
        <v>315</v>
      </c>
      <c r="W44" s="70"/>
      <c r="X44" s="70"/>
      <c r="Y44" s="70"/>
      <c r="Z44" s="70"/>
      <c r="AA44" s="70"/>
      <c r="AC44" s="70" t="s">
        <v>316</v>
      </c>
      <c r="AD44" s="70"/>
      <c r="AE44" s="70"/>
      <c r="AF44" s="70"/>
      <c r="AG44" s="70"/>
      <c r="AH44" s="70"/>
      <c r="AJ44" s="70" t="s">
        <v>317</v>
      </c>
      <c r="AK44" s="70"/>
      <c r="AL44" s="70"/>
      <c r="AM44" s="70"/>
      <c r="AN44" s="70"/>
      <c r="AO44" s="70"/>
      <c r="AQ44" s="70" t="s">
        <v>318</v>
      </c>
      <c r="AR44" s="70"/>
      <c r="AS44" s="70"/>
      <c r="AT44" s="70"/>
      <c r="AU44" s="70"/>
      <c r="AV44" s="70"/>
      <c r="AX44" s="70" t="s">
        <v>319</v>
      </c>
      <c r="AY44" s="70"/>
      <c r="AZ44" s="70"/>
      <c r="BA44" s="70"/>
      <c r="BB44" s="70"/>
      <c r="BC44" s="70"/>
      <c r="BE44" s="70" t="s">
        <v>320</v>
      </c>
      <c r="BF44" s="70"/>
      <c r="BG44" s="70"/>
      <c r="BH44" s="70"/>
      <c r="BI44" s="70"/>
      <c r="BJ44" s="70"/>
    </row>
    <row r="45" spans="1:68">
      <c r="A45" s="66"/>
      <c r="B45" s="66" t="s">
        <v>286</v>
      </c>
      <c r="C45" s="66" t="s">
        <v>287</v>
      </c>
      <c r="D45" s="66" t="s">
        <v>288</v>
      </c>
      <c r="E45" s="66" t="s">
        <v>289</v>
      </c>
      <c r="F45" s="66" t="s">
        <v>283</v>
      </c>
      <c r="H45" s="66"/>
      <c r="I45" s="66" t="s">
        <v>286</v>
      </c>
      <c r="J45" s="66" t="s">
        <v>287</v>
      </c>
      <c r="K45" s="66" t="s">
        <v>288</v>
      </c>
      <c r="L45" s="66" t="s">
        <v>289</v>
      </c>
      <c r="M45" s="66" t="s">
        <v>283</v>
      </c>
      <c r="O45" s="66"/>
      <c r="P45" s="66" t="s">
        <v>286</v>
      </c>
      <c r="Q45" s="66" t="s">
        <v>287</v>
      </c>
      <c r="R45" s="66" t="s">
        <v>288</v>
      </c>
      <c r="S45" s="66" t="s">
        <v>289</v>
      </c>
      <c r="T45" s="66" t="s">
        <v>283</v>
      </c>
      <c r="V45" s="66"/>
      <c r="W45" s="66" t="s">
        <v>286</v>
      </c>
      <c r="X45" s="66" t="s">
        <v>287</v>
      </c>
      <c r="Y45" s="66" t="s">
        <v>288</v>
      </c>
      <c r="Z45" s="66" t="s">
        <v>289</v>
      </c>
      <c r="AA45" s="66" t="s">
        <v>283</v>
      </c>
      <c r="AC45" s="66"/>
      <c r="AD45" s="66" t="s">
        <v>286</v>
      </c>
      <c r="AE45" s="66" t="s">
        <v>287</v>
      </c>
      <c r="AF45" s="66" t="s">
        <v>288</v>
      </c>
      <c r="AG45" s="66" t="s">
        <v>289</v>
      </c>
      <c r="AH45" s="66" t="s">
        <v>283</v>
      </c>
      <c r="AJ45" s="66"/>
      <c r="AK45" s="66" t="s">
        <v>286</v>
      </c>
      <c r="AL45" s="66" t="s">
        <v>287</v>
      </c>
      <c r="AM45" s="66" t="s">
        <v>288</v>
      </c>
      <c r="AN45" s="66" t="s">
        <v>289</v>
      </c>
      <c r="AO45" s="66" t="s">
        <v>283</v>
      </c>
      <c r="AQ45" s="66"/>
      <c r="AR45" s="66" t="s">
        <v>286</v>
      </c>
      <c r="AS45" s="66" t="s">
        <v>287</v>
      </c>
      <c r="AT45" s="66" t="s">
        <v>288</v>
      </c>
      <c r="AU45" s="66" t="s">
        <v>289</v>
      </c>
      <c r="AV45" s="66" t="s">
        <v>283</v>
      </c>
      <c r="AX45" s="66"/>
      <c r="AY45" s="66" t="s">
        <v>286</v>
      </c>
      <c r="AZ45" s="66" t="s">
        <v>287</v>
      </c>
      <c r="BA45" s="66" t="s">
        <v>288</v>
      </c>
      <c r="BB45" s="66" t="s">
        <v>289</v>
      </c>
      <c r="BC45" s="66" t="s">
        <v>283</v>
      </c>
      <c r="BE45" s="66"/>
      <c r="BF45" s="66" t="s">
        <v>286</v>
      </c>
      <c r="BG45" s="66" t="s">
        <v>287</v>
      </c>
      <c r="BH45" s="66" t="s">
        <v>288</v>
      </c>
      <c r="BI45" s="66" t="s">
        <v>289</v>
      </c>
      <c r="BJ45" s="66" t="s">
        <v>283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13.630051999999999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10.24112</v>
      </c>
      <c r="O46" s="66" t="s">
        <v>321</v>
      </c>
      <c r="P46" s="66">
        <v>600</v>
      </c>
      <c r="Q46" s="66">
        <v>800</v>
      </c>
      <c r="R46" s="66">
        <v>0</v>
      </c>
      <c r="S46" s="66">
        <v>10000</v>
      </c>
      <c r="T46" s="66">
        <v>1213.3009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2.6014352000000001E-2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3.6246046999999999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107.434006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76.581374999999994</v>
      </c>
      <c r="AX46" s="66" t="s">
        <v>322</v>
      </c>
      <c r="AY46" s="66"/>
      <c r="AZ46" s="66"/>
      <c r="BA46" s="66"/>
      <c r="BB46" s="66"/>
      <c r="BC46" s="66"/>
      <c r="BE46" s="66" t="s">
        <v>323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" sqref="D3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336</v>
      </c>
      <c r="B2" s="62" t="s">
        <v>337</v>
      </c>
      <c r="C2" s="62" t="s">
        <v>338</v>
      </c>
      <c r="D2" s="62">
        <v>62</v>
      </c>
      <c r="E2" s="62">
        <v>2197.3537999999999</v>
      </c>
      <c r="F2" s="62">
        <v>408.02589999999998</v>
      </c>
      <c r="G2" s="62">
        <v>38.061726</v>
      </c>
      <c r="H2" s="62">
        <v>23.608550999999999</v>
      </c>
      <c r="I2" s="62">
        <v>14.453173</v>
      </c>
      <c r="J2" s="62">
        <v>63.314545000000003</v>
      </c>
      <c r="K2" s="62">
        <v>44.564357999999999</v>
      </c>
      <c r="L2" s="62">
        <v>18.750188999999999</v>
      </c>
      <c r="M2" s="62">
        <v>29.181929</v>
      </c>
      <c r="N2" s="62">
        <v>3.0691050999999998</v>
      </c>
      <c r="O2" s="62">
        <v>15.071609</v>
      </c>
      <c r="P2" s="62">
        <v>1824.1202000000001</v>
      </c>
      <c r="Q2" s="62">
        <v>17.605255</v>
      </c>
      <c r="R2" s="62">
        <v>774.32899999999995</v>
      </c>
      <c r="S2" s="62">
        <v>154.51687999999999</v>
      </c>
      <c r="T2" s="62">
        <v>7437.7295000000004</v>
      </c>
      <c r="U2" s="62">
        <v>3.7842633999999999</v>
      </c>
      <c r="V2" s="62">
        <v>17.084602</v>
      </c>
      <c r="W2" s="62">
        <v>136.89926</v>
      </c>
      <c r="X2" s="62">
        <v>224.34499</v>
      </c>
      <c r="Y2" s="62">
        <v>1.6949019999999999</v>
      </c>
      <c r="Z2" s="62">
        <v>1.6002162</v>
      </c>
      <c r="AA2" s="62">
        <v>17.381049999999998</v>
      </c>
      <c r="AB2" s="62">
        <v>1.9948575</v>
      </c>
      <c r="AC2" s="62">
        <v>544.82360000000006</v>
      </c>
      <c r="AD2" s="62">
        <v>6.0710030000000001</v>
      </c>
      <c r="AE2" s="62">
        <v>4.4611099999999997</v>
      </c>
      <c r="AF2" s="62">
        <v>5.8800340000000002</v>
      </c>
      <c r="AG2" s="62">
        <v>609.26199999999994</v>
      </c>
      <c r="AH2" s="62">
        <v>309.08956999999998</v>
      </c>
      <c r="AI2" s="62">
        <v>300.17241999999999</v>
      </c>
      <c r="AJ2" s="62">
        <v>1372.7396000000001</v>
      </c>
      <c r="AK2" s="62">
        <v>2231.6277</v>
      </c>
      <c r="AL2" s="62">
        <v>267.38326999999998</v>
      </c>
      <c r="AM2" s="62">
        <v>4260.6815999999999</v>
      </c>
      <c r="AN2" s="62">
        <v>139.57026999999999</v>
      </c>
      <c r="AO2" s="62">
        <v>13.630051999999999</v>
      </c>
      <c r="AP2" s="62">
        <v>11.717952</v>
      </c>
      <c r="AQ2" s="62">
        <v>1.9121003000000001</v>
      </c>
      <c r="AR2" s="62">
        <v>10.24112</v>
      </c>
      <c r="AS2" s="62">
        <v>1213.3009</v>
      </c>
      <c r="AT2" s="62">
        <v>2.6014352000000001E-2</v>
      </c>
      <c r="AU2" s="62">
        <v>3.6246046999999999</v>
      </c>
      <c r="AV2" s="62">
        <v>107.434006</v>
      </c>
      <c r="AW2" s="62">
        <v>76.581374999999994</v>
      </c>
      <c r="AX2" s="62">
        <v>8.5174485999999994E-2</v>
      </c>
      <c r="AY2" s="62">
        <v>0.31838417000000002</v>
      </c>
      <c r="AZ2" s="62">
        <v>276.78145999999998</v>
      </c>
      <c r="BA2" s="62">
        <v>25.039031999999999</v>
      </c>
      <c r="BB2" s="62">
        <v>9.8292289999999998</v>
      </c>
      <c r="BC2" s="62">
        <v>7.9479749999999996</v>
      </c>
      <c r="BD2" s="62">
        <v>7.2211249999999998</v>
      </c>
      <c r="BE2" s="62">
        <v>0.53483959999999997</v>
      </c>
      <c r="BF2" s="62">
        <v>3.0994418000000001</v>
      </c>
      <c r="BG2" s="62">
        <v>6.9387240000000003E-3</v>
      </c>
      <c r="BH2" s="62">
        <v>5.9615090000000003E-2</v>
      </c>
      <c r="BI2" s="62">
        <v>4.4763409999999997E-2</v>
      </c>
      <c r="BJ2" s="62">
        <v>0.13994412000000001</v>
      </c>
      <c r="BK2" s="62">
        <v>5.3374800000000001E-4</v>
      </c>
      <c r="BL2" s="62">
        <v>0.25573054000000001</v>
      </c>
      <c r="BM2" s="62">
        <v>1.5368408</v>
      </c>
      <c r="BN2" s="62">
        <v>0.28887089999999999</v>
      </c>
      <c r="BO2" s="62">
        <v>25.824532999999999</v>
      </c>
      <c r="BP2" s="62">
        <v>3.4624584</v>
      </c>
      <c r="BQ2" s="62">
        <v>9.7947009999999999</v>
      </c>
      <c r="BR2" s="62">
        <v>34.537464</v>
      </c>
      <c r="BS2" s="62">
        <v>17.329402999999999</v>
      </c>
      <c r="BT2" s="62">
        <v>2.7799318</v>
      </c>
      <c r="BU2" s="62">
        <v>2.575245E-2</v>
      </c>
      <c r="BV2" s="62">
        <v>1.1583467E-2</v>
      </c>
      <c r="BW2" s="62">
        <v>0.22834516999999999</v>
      </c>
      <c r="BX2" s="62">
        <v>0.46125329999999998</v>
      </c>
      <c r="BY2" s="62">
        <v>0.1084397</v>
      </c>
      <c r="BZ2" s="62">
        <v>6.3794332999999996E-4</v>
      </c>
      <c r="CA2" s="62">
        <v>0.87921506000000005</v>
      </c>
      <c r="CB2" s="62">
        <v>4.6443915999999997E-3</v>
      </c>
      <c r="CC2" s="62">
        <v>0.17357558000000001</v>
      </c>
      <c r="CD2" s="62">
        <v>0.37972563999999998</v>
      </c>
      <c r="CE2" s="62">
        <v>6.3826839999999996E-2</v>
      </c>
      <c r="CF2" s="62">
        <v>9.0578969999999995E-2</v>
      </c>
      <c r="CG2" s="62">
        <v>4.9500000000000003E-7</v>
      </c>
      <c r="CH2" s="62">
        <v>2.1555723999999998E-2</v>
      </c>
      <c r="CI2" s="62">
        <v>6.3704499999999997E-3</v>
      </c>
      <c r="CJ2" s="62">
        <v>0.9367491</v>
      </c>
      <c r="CK2" s="62">
        <v>9.9243520000000009E-3</v>
      </c>
      <c r="CL2" s="62">
        <v>0.52295000000000003</v>
      </c>
      <c r="CM2" s="62">
        <v>1.1740794000000001</v>
      </c>
      <c r="CN2" s="62">
        <v>1801.8964000000001</v>
      </c>
      <c r="CO2" s="62">
        <v>3148.5124999999998</v>
      </c>
      <c r="CP2" s="62">
        <v>1346.7833000000001</v>
      </c>
      <c r="CQ2" s="62">
        <v>605.78629999999998</v>
      </c>
      <c r="CR2" s="62">
        <v>305.20325000000003</v>
      </c>
      <c r="CS2" s="62">
        <v>517.24850000000004</v>
      </c>
      <c r="CT2" s="62">
        <v>1751.9347</v>
      </c>
      <c r="CU2" s="62">
        <v>994.54880000000003</v>
      </c>
      <c r="CV2" s="62">
        <v>1677.3208999999999</v>
      </c>
      <c r="CW2" s="62">
        <v>1039.2347</v>
      </c>
      <c r="CX2" s="62">
        <v>350.3938</v>
      </c>
      <c r="CY2" s="62">
        <v>2436.0396000000001</v>
      </c>
      <c r="CZ2" s="62">
        <v>1052.5744999999999</v>
      </c>
      <c r="DA2" s="62">
        <v>2486.3229999999999</v>
      </c>
      <c r="DB2" s="62">
        <v>2511.7746999999999</v>
      </c>
      <c r="DC2" s="62">
        <v>3588.69</v>
      </c>
      <c r="DD2" s="62">
        <v>6045.2763999999997</v>
      </c>
      <c r="DE2" s="62">
        <v>831.70950000000005</v>
      </c>
      <c r="DF2" s="62">
        <v>3336.8335000000002</v>
      </c>
      <c r="DG2" s="62">
        <v>1292.6102000000001</v>
      </c>
      <c r="DH2" s="62">
        <v>20.242232999999999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25.039031999999999</v>
      </c>
      <c r="B6">
        <f>BB2</f>
        <v>9.8292289999999998</v>
      </c>
      <c r="C6">
        <f>BC2</f>
        <v>7.9479749999999996</v>
      </c>
      <c r="D6">
        <f>BD2</f>
        <v>7.2211249999999998</v>
      </c>
    </row>
    <row r="7" spans="1:113">
      <c r="B7">
        <f>ROUND(B6/MAX($B$6,$C$6,$D$6),1)</f>
        <v>1</v>
      </c>
      <c r="C7">
        <f>ROUND(C6/MAX($B$6,$C$6,$D$6),1)</f>
        <v>0.8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20952</v>
      </c>
      <c r="C2" s="57">
        <f ca="1">YEAR(TODAY())-YEAR(B2)+IF(TODAY()&gt;=DATE(YEAR(TODAY()),MONTH(B2),DAY(B2)),0,-1)</f>
        <v>62</v>
      </c>
      <c r="E2" s="53">
        <v>163</v>
      </c>
      <c r="F2" s="54" t="s">
        <v>40</v>
      </c>
      <c r="G2" s="53">
        <v>59</v>
      </c>
      <c r="H2" s="52" t="s">
        <v>42</v>
      </c>
      <c r="I2" s="73">
        <f>ROUND(G3/E3^2,1)</f>
        <v>22.2</v>
      </c>
    </row>
    <row r="3" spans="1:9">
      <c r="E3" s="52">
        <f>E2/100</f>
        <v>1.63</v>
      </c>
      <c r="F3" s="52" t="s">
        <v>41</v>
      </c>
      <c r="G3" s="52">
        <f>G2</f>
        <v>59</v>
      </c>
      <c r="H3" s="52" t="s">
        <v>42</v>
      </c>
      <c r="I3" s="73"/>
    </row>
    <row r="4" spans="1:9">
      <c r="A4" t="s">
        <v>274</v>
      </c>
    </row>
    <row r="5" spans="1:9">
      <c r="B5" s="61">
        <v>43710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김미자, ID : H1900060)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12일 08:46:58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G8" sqref="G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43710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62</v>
      </c>
      <c r="G12" s="152"/>
      <c r="H12" s="152"/>
      <c r="I12" s="152"/>
      <c r="K12" s="123">
        <f>'개인정보 및 신체계측 입력'!E2</f>
        <v>163</v>
      </c>
      <c r="L12" s="124"/>
      <c r="M12" s="117">
        <f>'개인정보 및 신체계측 입력'!G2</f>
        <v>59</v>
      </c>
      <c r="N12" s="118"/>
      <c r="O12" s="113" t="s">
        <v>272</v>
      </c>
      <c r="P12" s="107"/>
      <c r="Q12" s="110">
        <f>'개인정보 및 신체계측 입력'!I2</f>
        <v>22.2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김미자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80.099000000000004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7.4720000000000004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12.429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0.7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7.6</v>
      </c>
      <c r="L72" s="37" t="s">
        <v>54</v>
      </c>
      <c r="M72" s="37">
        <f>ROUND('DRIs DATA'!K8,1)</f>
        <v>1.5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103.24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142.37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224.34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132.99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76.16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148.78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136.30000000000001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2020-02-14T04:31:48Z</dcterms:modified>
</cp:coreProperties>
</file>