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<sst xmlns="http://schemas.openxmlformats.org/spreadsheetml/2006/main" count="692" uniqueCount="348">
  <si>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</si>
  <si>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</si>
  <si>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</si>
  <si>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</si>
  <si>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</si>
  <si>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</si>
  <si>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</si>
  <si>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</si>
  <si>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</si>
  <si>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</si>
  <si>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</si>
  <si>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</si>
  <si>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</si>
  <si>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</si>
  <si>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</si>
  <si>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</si>
  <si>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</si>
  <si>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</si>
  <si>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</si>
  <si>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</si>
  <si>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</si>
  <si>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</si>
  <si>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</si>
  <si>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</si>
  <si>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</si>
  <si>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</si>
  <si>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</si>
  <si>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</si>
  <si>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</si>
  <si>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</si>
  <si>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</si>
  <si>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</si>
  <si>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</si>
  <si>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</si>
  <si>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</si>
  <si>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</si>
  <si>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</si>
  <si>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</si>
  <si>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</si>
  <si>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</si>
  <si>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</si>
  <si>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</si>
  <si>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</si>
  <si>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</si>
  <si>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</si>
  <si>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</si>
  <si>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</si>
  <si>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</si>
  <si>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</si>
  <si>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</si>
  <si>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</si>
  <si>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</si>
  <si>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</si>
  <si>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</si>
  <si>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</si>
  <si>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</si>
  <si>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</si>
  <si>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</si>
  <si>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</si>
  <si>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</si>
  <si>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</si>
  <si>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</si>
  <si>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</si>
  <si>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</si>
  <si>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</si>
  <si>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</si>
  <si>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</si>
  <si>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</si>
  <si>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</si>
  <si>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</si>
  <si>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</si>
  <si>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</si>
  <si>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</si>
  <si>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</si>
  <si>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</si>
  <si>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</si>
  <si>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</si>
  <si>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</si>
  <si>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</si>
  <si>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</si>
  <si>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</si>
  <si>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</si>
  <si>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</si>
  <si>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</si>
  <si>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</si>
  <si>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</si>
  <si>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</si>
  <si>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</si>
  <si>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</si>
  <si>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</si>
  <si>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</si>
  <si>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</si>
  <si>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</si>
  <si>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</si>
  <si>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</si>
  <si>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</si>
  <si>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</si>
  <si>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</si>
  <si>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</si>
  <si>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</si>
  <si>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</si>
  <si>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</si>
  <si>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</si>
  <si>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</si>
  <si>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</si>
  <si>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</si>
  <si>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</si>
  <si>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</si>
  <si>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</si>
  <si>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</si>
  <si>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</si>
  <si>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</si>
  <si>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</si>
  <si>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</si>
  <si>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</si>
  <si>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</si>
  <si>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</si>
  <si>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</si>
  <si>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</si>
  <si>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</si>
  <si>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</si>
  <si>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</si>
  <si>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</si>
  <si>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</si>
  <si>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</si>
  <si>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</si>
  <si>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</si>
  <si>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</si>
  <si>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</si>
  <si>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</si>
  <si>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</si>
  <si>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</si>
  <si>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</si>
  <si>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</si>
  <si>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</si>
  <si>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</si>
  <si>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</si>
  <si>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</si>
  <si>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</si>
  <si>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</si>
  <si>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</si>
  <si>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</si>
  <si>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</si>
  <si>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</si>
  <si>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</si>
  <si>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</si>
  <si>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</si>
  <si>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</si>
  <si>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</si>
  <si>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</si>
  <si>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</si>
  <si>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</si>
  <si>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</si>
  <si>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</si>
  <si>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</si>
  <si>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</si>
  <si>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</si>
  <si>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</si>
  <si>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</si>
  <si>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</si>
  <si>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</si>
  <si>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</si>
  <si>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</si>
  <si>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</si>
  <si>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</si>
  <si>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</si>
  <si>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</si>
  <si>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</si>
  <si>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</si>
  <si>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</si>
  <si>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</si>
  <si>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</si>
  <si>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</si>
  <si>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</si>
  <si>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</si>
  <si>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</si>
  <si>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</si>
  <si>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</si>
  <si>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</si>
  <si>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</si>
  <si>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</si>
  <si>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</si>
  <si>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</si>
  <si>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</si>
  <si>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</si>
  <si>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</si>
  <si>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</si>
  <si>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</si>
  <si>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</si>
  <si>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</si>
  <si>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</si>
  <si>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</si>
  <si>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</si>
  <si>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</si>
  <si>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</si>
  <si>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</si>
  <si>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</si>
  <si>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</si>
  <si>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</si>
  <si>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</si>
  <si>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</si>
  <si>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</si>
  <si>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</si>
  <si>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</si>
  <si>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</si>
  <si>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</si>
  <si>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</si>
  <si>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</si>
  <si>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</si>
  <si>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</si>
  <si>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</si>
  <si>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</si>
  <si>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</si>
  <si>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</si>
  <si>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</si>
  <si>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</si>
  <si>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</si>
  <si>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</si>
  <si>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</si>
  <si>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</si>
  <si>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</si>
  <si>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</si>
  <si>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</si>
  <si>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</si>
  <si>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</si>
  <si>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</si>
  <si>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</si>
  <si>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</si>
  <si>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</si>
  <si>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</si>
  <si>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</si>
  <si>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</si>
  <si>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</si>
  <si>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</si>
  <si>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</si>
  <si>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</si>
  <si>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</si>
  <si>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</si>
  <si>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</si>
  <si>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</si>
  <si>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</si>
  <si>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</si>
  <si>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</si>
  <si>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</si>
  <si>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</si>
  <si>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</si>
  <si>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</si>
  <si>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</si>
  <si>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</si>
  <si>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</si>
  <si>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</si>
  <si>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</si>
  <si>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</si>
  <si>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</si>
  <si>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</si>
  <si>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</si>
  <si>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</si>
  <si>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</si>
  <si>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</si>
  <si>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</si>
  <si>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</si>
  <si>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</si>
  <si>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</si>
  <si>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</si>
  <si>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</si>
  <si>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</si>
  <si>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</si>
  <si>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</si>
  <si>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</si>
  <si>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</si>
  <si>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</si>
  <si>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</si>
  <si>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</si>
  <si>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</si>
  <si>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</si>
  <si>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</si>
  <si>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</si>
  <si>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</si>
  <si>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</si>
  <si>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</si>
  <si>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</si>
  <si>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</si>
  <si>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</si>
  <si>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</si>
  <si>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</si>
  <si>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</si>
  <si>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</si>
  <si>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</si>
  <si>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</si>
  <si>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M</t>
  </si>
  <si>
    <t>정보</t>
    <phoneticPr fontId="1" type="noConversion"/>
  </si>
  <si>
    <t>(설문지 : FFQ 95문항 설문지, 사용자 : 김장유, ID : H1900061)</t>
  </si>
  <si>
    <t>출력시각</t>
    <phoneticPr fontId="1" type="noConversion"/>
  </si>
  <si>
    <t>2020년 02월 12일 09:13:24</t>
  </si>
  <si>
    <t>권장섭취량</t>
    <phoneticPr fontId="1" type="noConversion"/>
  </si>
  <si>
    <t>평균필요량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</si>
  <si>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</si>
  <si>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</si>
  <si>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</si>
  <si>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</si>
  <si>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</si>
  <si>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</si>
  <si>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</si>
  <si>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</si>
  <si>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</si>
  <si>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</si>
  <si>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</si>
  <si>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</si>
  <si>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</si>
  <si>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</si>
  <si>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</si>
  <si>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</si>
  <si>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</si>
  <si>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</si>
  <si>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</si>
  <si>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</si>
  <si>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</si>
  <si>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</si>
  <si>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</si>
  <si>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</si>
  <si>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</si>
  <si>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</si>
  <si>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</si>
  <si>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</si>
  <si>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</si>
  <si>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</si>
  <si>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</si>
  <si>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</si>
  <si>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</si>
  <si>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</si>
  <si>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</si>
  <si>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</si>
  <si>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</si>
  <si>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</si>
  <si>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</si>
  <si>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</si>
  <si>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</si>
  <si>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</si>
  <si>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</si>
  <si>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</si>
  <si>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</si>
  <si>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</si>
  <si>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</si>
  <si>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</si>
  <si>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</si>
  <si>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</si>
  <si>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H1900061</t>
  </si>
  <si>
    <t>김장유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</si>
</sst>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32.046860000000002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62848"/>
        <c:axId val="81273984"/>
      </c:barChart>
      <c:catAx>
        <c:axId val="8126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3984"/>
        <c:crosses val="autoZero"/>
        <c:auto val="1"/>
        <c:lblAlgn val="ctr"/>
        <c:lblOffset val="100"/>
        <c:noMultiLvlLbl val="0"/>
      </c:catAx>
      <c:valAx>
        <c:axId val="8127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0.90559339999999999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867136"/>
        <c:axId val="103868672"/>
      </c:barChart>
      <c:catAx>
        <c:axId val="10386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868672"/>
        <c:crosses val="autoZero"/>
        <c:auto val="1"/>
        <c:lblAlgn val="ctr"/>
        <c:lblOffset val="100"/>
        <c:noMultiLvlLbl val="0"/>
      </c:catAx>
      <c:valAx>
        <c:axId val="10386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8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0.52781109999999998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105536"/>
        <c:axId val="113259264"/>
      </c:barChart>
      <c:catAx>
        <c:axId val="11310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259264"/>
        <c:crosses val="autoZero"/>
        <c:auto val="1"/>
        <c:lblAlgn val="ctr"/>
        <c:lblOffset val="100"/>
        <c:noMultiLvlLbl val="0"/>
      </c:catAx>
      <c:valAx>
        <c:axId val="11325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1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635.87616000000003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467136"/>
        <c:axId val="131468672"/>
      </c:barChart>
      <c:catAx>
        <c:axId val="13146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68672"/>
        <c:crosses val="autoZero"/>
        <c:auto val="1"/>
        <c:lblAlgn val="ctr"/>
        <c:lblOffset val="100"/>
        <c:noMultiLvlLbl val="0"/>
      </c:catAx>
      <c:valAx>
        <c:axId val="13146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1901.404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75328"/>
        <c:axId val="133076864"/>
      </c:barChart>
      <c:catAx>
        <c:axId val="13307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76864"/>
        <c:crosses val="autoZero"/>
        <c:auto val="1"/>
        <c:lblAlgn val="ctr"/>
        <c:lblOffset val="100"/>
        <c:noMultiLvlLbl val="0"/>
      </c:catAx>
      <c:valAx>
        <c:axId val="133076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51.623024000000001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257152"/>
        <c:axId val="160338688"/>
      </c:barChart>
      <c:catAx>
        <c:axId val="14225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38688"/>
        <c:crosses val="autoZero"/>
        <c:auto val="1"/>
        <c:lblAlgn val="ctr"/>
        <c:lblOffset val="100"/>
        <c:noMultiLvlLbl val="0"/>
      </c:catAx>
      <c:valAx>
        <c:axId val="16033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2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61.927494000000003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8715264"/>
        <c:axId val="198716800"/>
      </c:barChart>
      <c:catAx>
        <c:axId val="19871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716800"/>
        <c:crosses val="autoZero"/>
        <c:auto val="1"/>
        <c:lblAlgn val="ctr"/>
        <c:lblOffset val="100"/>
        <c:noMultiLvlLbl val="0"/>
      </c:catAx>
      <c:valAx>
        <c:axId val="19871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87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5.5138249999999998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2960"/>
        <c:axId val="47594496"/>
      </c:barChart>
      <c:catAx>
        <c:axId val="475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4496"/>
        <c:crosses val="autoZero"/>
        <c:auto val="1"/>
        <c:lblAlgn val="ctr"/>
        <c:lblOffset val="100"/>
        <c:noMultiLvlLbl val="0"/>
      </c:catAx>
      <c:valAx>
        <c:axId val="47594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330.02663999999999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4864"/>
        <c:axId val="47606400"/>
      </c:barChart>
      <c:catAx>
        <c:axId val="476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6400"/>
        <c:crosses val="autoZero"/>
        <c:auto val="1"/>
        <c:lblAlgn val="ctr"/>
        <c:lblOffset val="100"/>
        <c:noMultiLvlLbl val="0"/>
      </c:catAx>
      <c:valAx>
        <c:axId val="47606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9.9242159999999996E-3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4960"/>
        <c:axId val="47626496"/>
      </c:barChart>
      <c:catAx>
        <c:axId val="4762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6496"/>
        <c:crosses val="autoZero"/>
        <c:auto val="1"/>
        <c:lblAlgn val="ctr"/>
        <c:lblOffset val="100"/>
        <c:noMultiLvlLbl val="0"/>
      </c:catAx>
      <c:valAx>
        <c:axId val="4762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2.1368239999999998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1664"/>
        <c:axId val="52963200"/>
      </c:barChart>
      <c:catAx>
        <c:axId val="529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3200"/>
        <c:crosses val="autoZero"/>
        <c:auto val="1"/>
        <c:lblAlgn val="ctr"/>
        <c:lblOffset val="100"/>
        <c:noMultiLvlLbl val="0"/>
      </c:catAx>
      <c:valAx>
        <c:axId val="52963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13.317679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97408"/>
        <c:axId val="81298944"/>
      </c:barChart>
      <c:catAx>
        <c:axId val="812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98944"/>
        <c:crosses val="autoZero"/>
        <c:auto val="1"/>
        <c:lblAlgn val="ctr"/>
        <c:lblOffset val="100"/>
        <c:noMultiLvlLbl val="0"/>
      </c:catAx>
      <c:valAx>
        <c:axId val="8129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104.303825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4048"/>
        <c:axId val="52995584"/>
      </c:barChart>
      <c:catAx>
        <c:axId val="5299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5584"/>
        <c:crosses val="autoZero"/>
        <c:auto val="1"/>
        <c:lblAlgn val="ctr"/>
        <c:lblOffset val="100"/>
        <c:noMultiLvlLbl val="0"/>
      </c:catAx>
      <c:valAx>
        <c:axId val="5299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41.88129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4528"/>
        <c:axId val="53016064"/>
      </c:barChart>
      <c:catAx>
        <c:axId val="530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6064"/>
        <c:crosses val="autoZero"/>
        <c:auto val="1"/>
        <c:lblAlgn val="ctr"/>
        <c:lblOffset val="100"/>
        <c:noMultiLvlLbl val="0"/>
      </c:catAx>
      <c:valAx>
        <c:axId val="5301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6.7469999999999999</c:v>
                </c:pt>
                <c:pt idx="1">
                  <c:v>11.975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78592"/>
        <c:axId val="58904960"/>
      </c:barChart>
      <c:catAx>
        <c:axId val="5887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4960"/>
        <c:crosses val="autoZero"/>
        <c:auto val="1"/>
        <c:lblAlgn val="ctr"/>
        <c:lblOffset val="100"/>
        <c:noMultiLvlLbl val="0"/>
      </c:catAx>
      <c:valAx>
        <c:axId val="5890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3.2931118000000001</c:v>
                </c:pt>
                <c:pt idx="1">
                  <c:v>4.1232879999999996</c:v>
                </c:pt>
                <c:pt idx="2">
                  <c:v>5.5139750000000003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273.54860000000002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28992"/>
        <c:axId val="81030528"/>
      </c:barChart>
      <c:catAx>
        <c:axId val="8102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30528"/>
        <c:crosses val="autoZero"/>
        <c:auto val="1"/>
        <c:lblAlgn val="ctr"/>
        <c:lblOffset val="100"/>
        <c:noMultiLvlLbl val="0"/>
      </c:catAx>
      <c:valAx>
        <c:axId val="81030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9.185454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40896"/>
        <c:axId val="81042432"/>
      </c:barChart>
      <c:catAx>
        <c:axId val="8104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42432"/>
        <c:crosses val="autoZero"/>
        <c:auto val="1"/>
        <c:lblAlgn val="ctr"/>
        <c:lblOffset val="100"/>
        <c:noMultiLvlLbl val="0"/>
      </c:catAx>
      <c:valAx>
        <c:axId val="8104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4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82.094999999999999</c:v>
                </c:pt>
                <c:pt idx="1">
                  <c:v>5.5250000000000004</c:v>
                </c:pt>
                <c:pt idx="2">
                  <c:v>12.379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60608"/>
        <c:axId val="81062144"/>
      </c:barChart>
      <c:catAx>
        <c:axId val="8106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2144"/>
        <c:crosses val="autoZero"/>
        <c:auto val="1"/>
        <c:lblAlgn val="ctr"/>
        <c:lblOffset val="100"/>
        <c:noMultiLvlLbl val="0"/>
      </c:catAx>
      <c:valAx>
        <c:axId val="8106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1115.3313000000001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76608"/>
        <c:axId val="81078144"/>
      </c:barChart>
      <c:catAx>
        <c:axId val="8107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78144"/>
        <c:crosses val="autoZero"/>
        <c:auto val="1"/>
        <c:lblAlgn val="ctr"/>
        <c:lblOffset val="100"/>
        <c:noMultiLvlLbl val="0"/>
      </c:catAx>
      <c:valAx>
        <c:axId val="81078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51.536920000000002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04896"/>
        <c:axId val="81106432"/>
      </c:barChart>
      <c:catAx>
        <c:axId val="8110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06432"/>
        <c:crosses val="autoZero"/>
        <c:auto val="1"/>
        <c:lblAlgn val="ctr"/>
        <c:lblOffset val="100"/>
        <c:noMultiLvlLbl val="0"/>
      </c:catAx>
      <c:valAx>
        <c:axId val="81106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235.30237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20640"/>
        <c:axId val="81130624"/>
      </c:barChart>
      <c:catAx>
        <c:axId val="8112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30624"/>
        <c:crosses val="autoZero"/>
        <c:auto val="1"/>
        <c:lblAlgn val="ctr"/>
        <c:lblOffset val="100"/>
        <c:noMultiLvlLbl val="0"/>
      </c:catAx>
      <c:valAx>
        <c:axId val="8113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1.3774221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46016"/>
        <c:axId val="81447552"/>
      </c:barChart>
      <c:catAx>
        <c:axId val="8144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47552"/>
        <c:crosses val="autoZero"/>
        <c:auto val="1"/>
        <c:lblAlgn val="ctr"/>
        <c:lblOffset val="100"/>
        <c:noMultiLvlLbl val="0"/>
      </c:catAx>
      <c:valAx>
        <c:axId val="8144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3197.5214999999998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48928"/>
        <c:axId val="81150720"/>
      </c:barChart>
      <c:catAx>
        <c:axId val="8114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50720"/>
        <c:crosses val="autoZero"/>
        <c:auto val="1"/>
        <c:lblAlgn val="ctr"/>
        <c:lblOffset val="100"/>
        <c:noMultiLvlLbl val="0"/>
      </c:catAx>
      <c:valAx>
        <c:axId val="8115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7.7284860000000002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69024"/>
        <c:axId val="81174912"/>
      </c:barChart>
      <c:catAx>
        <c:axId val="8116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74912"/>
        <c:crosses val="autoZero"/>
        <c:auto val="1"/>
        <c:lblAlgn val="ctr"/>
        <c:lblOffset val="100"/>
        <c:noMultiLvlLbl val="0"/>
      </c:catAx>
      <c:valAx>
        <c:axId val="8117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0.90384509999999996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9600"/>
        <c:axId val="81211392"/>
      </c:barChart>
      <c:catAx>
        <c:axId val="8120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1392"/>
        <c:crosses val="autoZero"/>
        <c:auto val="1"/>
        <c:lblAlgn val="ctr"/>
        <c:lblOffset val="100"/>
        <c:noMultiLvlLbl val="0"/>
      </c:catAx>
      <c:valAx>
        <c:axId val="8121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122.06553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22048"/>
        <c:axId val="81540608"/>
      </c:barChart>
      <c:catAx>
        <c:axId val="8152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40608"/>
        <c:crosses val="autoZero"/>
        <c:auto val="1"/>
        <c:lblAlgn val="ctr"/>
        <c:lblOffset val="100"/>
        <c:noMultiLvlLbl val="0"/>
      </c:catAx>
      <c:valAx>
        <c:axId val="8154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0.62111899999999998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92096"/>
        <c:axId val="81893632"/>
      </c:barChart>
      <c:catAx>
        <c:axId val="81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93632"/>
        <c:crosses val="autoZero"/>
        <c:auto val="1"/>
        <c:lblAlgn val="ctr"/>
        <c:lblOffset val="100"/>
        <c:noMultiLvlLbl val="0"/>
      </c:catAx>
      <c:valAx>
        <c:axId val="8189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9.2980099999999997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900352"/>
        <c:axId val="88901888"/>
      </c:barChart>
      <c:catAx>
        <c:axId val="889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01888"/>
        <c:crosses val="autoZero"/>
        <c:auto val="1"/>
        <c:lblAlgn val="ctr"/>
        <c:lblOffset val="100"/>
        <c:noMultiLvlLbl val="0"/>
      </c:catAx>
      <c:valAx>
        <c:axId val="8890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9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0.90384509999999996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49568"/>
        <c:axId val="101551488"/>
      </c:barChart>
      <c:catAx>
        <c:axId val="1015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51488"/>
        <c:crosses val="autoZero"/>
        <c:auto val="1"/>
        <c:lblAlgn val="ctr"/>
        <c:lblOffset val="100"/>
        <c:noMultiLvlLbl val="0"/>
      </c:catAx>
      <c:valAx>
        <c:axId val="10155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287.23334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813248"/>
        <c:axId val="102536320"/>
      </c:barChart>
      <c:catAx>
        <c:axId val="10181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536320"/>
        <c:crosses val="autoZero"/>
        <c:auto val="1"/>
        <c:lblAlgn val="ctr"/>
        <c:lblOffset val="100"/>
        <c:noMultiLvlLbl val="0"/>
      </c:catAx>
      <c:valAx>
        <c:axId val="10253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8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3.2684057000000002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82624"/>
        <c:axId val="103376384"/>
      </c:barChart>
      <c:catAx>
        <c:axId val="10308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376384"/>
        <c:crosses val="autoZero"/>
        <c:auto val="1"/>
        <c:lblAlgn val="ctr"/>
        <c:lblOffset val="100"/>
        <c:noMultiLvlLbl val="0"/>
      </c:catAx>
      <c:valAx>
        <c:axId val="10337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김장유, ID : H1900061)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12일 09:13:24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1115.3313000000001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32.046860000000002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13.317679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82.094999999999999</v>
      </c>
      <c r="G8" s="60">
        <f>'DRIs DATA 입력'!G8</f>
        <v>5.5250000000000004</v>
      </c>
      <c r="H8" s="60">
        <f>'DRIs DATA 입력'!H8</f>
        <v>12.379</v>
      </c>
      <c r="I8" s="47"/>
      <c r="J8" s="60" t="s">
        <v>217</v>
      </c>
      <c r="K8" s="60">
        <f>'DRIs DATA 입력'!K8</f>
        <v>6.7469999999999999</v>
      </c>
      <c r="L8" s="60">
        <f>'DRIs DATA 입력'!L8</f>
        <v>11.975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273.54860000000002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9.185454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1.3774221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122.06553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51.536920000000002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0.84192549999999999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0.62111899999999998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9.2980099999999997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0.90384509999999996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287.23334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3.2684057000000002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0.90559339999999999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0.52781109999999998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235.30237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635.87616000000003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3197.5214999999998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1901.404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51.623024000000001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61.927494000000003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7.7284860000000002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5.5138249999999998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330.02663999999999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9.9242159999999996E-3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2.1368239999999998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104.303825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41.88129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290</v>
      </c>
      <c r="B1" s="62" t="s">
        <v>291</v>
      </c>
      <c r="G1" s="63" t="s">
        <v>292</v>
      </c>
      <c r="H1" s="62" t="s">
        <v>293</v>
      </c>
    </row>
    <row r="3" spans="1:27">
      <c r="A3" s="72" t="s">
        <v>276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277</v>
      </c>
      <c r="B4" s="70"/>
      <c r="C4" s="70"/>
      <c r="E4" s="67" t="s">
        <v>278</v>
      </c>
      <c r="F4" s="68"/>
      <c r="G4" s="68"/>
      <c r="H4" s="69"/>
      <c r="J4" s="67" t="s">
        <v>279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280</v>
      </c>
      <c r="V4" s="70"/>
      <c r="W4" s="70"/>
      <c r="X4" s="70"/>
      <c r="Y4" s="70"/>
      <c r="Z4" s="70"/>
    </row>
    <row r="5" spans="1:27">
      <c r="A5" s="66"/>
      <c r="B5" s="66" t="s">
        <v>281</v>
      </c>
      <c r="C5" s="66" t="s">
        <v>282</v>
      </c>
      <c r="E5" s="66"/>
      <c r="F5" s="66" t="s">
        <v>51</v>
      </c>
      <c r="G5" s="66" t="s">
        <v>283</v>
      </c>
      <c r="H5" s="66" t="s">
        <v>47</v>
      </c>
      <c r="J5" s="66"/>
      <c r="K5" s="66" t="s">
        <v>284</v>
      </c>
      <c r="L5" s="66" t="s">
        <v>285</v>
      </c>
      <c r="N5" s="66"/>
      <c r="O5" s="66" t="s">
        <v>286</v>
      </c>
      <c r="P5" s="66" t="s">
        <v>294</v>
      </c>
      <c r="Q5" s="66" t="s">
        <v>287</v>
      </c>
      <c r="R5" s="66" t="s">
        <v>288</v>
      </c>
      <c r="S5" s="66" t="s">
        <v>282</v>
      </c>
      <c r="U5" s="66"/>
      <c r="V5" s="66" t="s">
        <v>295</v>
      </c>
      <c r="W5" s="66" t="s">
        <v>294</v>
      </c>
      <c r="X5" s="66" t="s">
        <v>287</v>
      </c>
      <c r="Y5" s="66" t="s">
        <v>288</v>
      </c>
      <c r="Z5" s="66" t="s">
        <v>296</v>
      </c>
    </row>
    <row r="6" spans="1:27">
      <c r="A6" s="66" t="s">
        <v>297</v>
      </c>
      <c r="B6" s="66">
        <v>2200</v>
      </c>
      <c r="C6" s="66">
        <v>1115.3313000000001</v>
      </c>
      <c r="E6" s="66" t="s">
        <v>298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300</v>
      </c>
      <c r="O6" s="66">
        <v>50</v>
      </c>
      <c r="P6" s="66">
        <v>60</v>
      </c>
      <c r="Q6" s="66">
        <v>0</v>
      </c>
      <c r="R6" s="66">
        <v>0</v>
      </c>
      <c r="S6" s="66">
        <v>32.046860000000002</v>
      </c>
      <c r="U6" s="66" t="s">
        <v>301</v>
      </c>
      <c r="V6" s="66">
        <v>0</v>
      </c>
      <c r="W6" s="66">
        <v>0</v>
      </c>
      <c r="X6" s="66">
        <v>25</v>
      </c>
      <c r="Y6" s="66">
        <v>0</v>
      </c>
      <c r="Z6" s="66">
        <v>13.317679</v>
      </c>
    </row>
    <row r="7" spans="1:27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>
      <c r="E8" s="66" t="s">
        <v>303</v>
      </c>
      <c r="F8" s="66">
        <v>82.094999999999999</v>
      </c>
      <c r="G8" s="66">
        <v>5.5250000000000004</v>
      </c>
      <c r="H8" s="66">
        <v>12.379</v>
      </c>
      <c r="J8" s="66" t="s">
        <v>303</v>
      </c>
      <c r="K8" s="66">
        <v>6.7469999999999999</v>
      </c>
      <c r="L8" s="66">
        <v>11.975</v>
      </c>
    </row>
    <row r="13" spans="1:27">
      <c r="A13" s="71" t="s">
        <v>304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305</v>
      </c>
      <c r="B14" s="70"/>
      <c r="C14" s="70"/>
      <c r="D14" s="70"/>
      <c r="E14" s="70"/>
      <c r="F14" s="70"/>
      <c r="H14" s="70" t="s">
        <v>306</v>
      </c>
      <c r="I14" s="70"/>
      <c r="J14" s="70"/>
      <c r="K14" s="70"/>
      <c r="L14" s="70"/>
      <c r="M14" s="70"/>
      <c r="O14" s="70" t="s">
        <v>307</v>
      </c>
      <c r="P14" s="70"/>
      <c r="Q14" s="70"/>
      <c r="R14" s="70"/>
      <c r="S14" s="70"/>
      <c r="T14" s="70"/>
      <c r="V14" s="70" t="s">
        <v>308</v>
      </c>
      <c r="W14" s="70"/>
      <c r="X14" s="70"/>
      <c r="Y14" s="70"/>
      <c r="Z14" s="70"/>
      <c r="AA14" s="70"/>
    </row>
    <row r="15" spans="1:27">
      <c r="A15" s="66"/>
      <c r="B15" s="66" t="s">
        <v>309</v>
      </c>
      <c r="C15" s="66" t="s">
        <v>310</v>
      </c>
      <c r="D15" s="66" t="s">
        <v>311</v>
      </c>
      <c r="E15" s="66" t="s">
        <v>312</v>
      </c>
      <c r="F15" s="66" t="s">
        <v>313</v>
      </c>
      <c r="H15" s="66"/>
      <c r="I15" s="66" t="s">
        <v>309</v>
      </c>
      <c r="J15" s="66" t="s">
        <v>310</v>
      </c>
      <c r="K15" s="66" t="s">
        <v>311</v>
      </c>
      <c r="L15" s="66" t="s">
        <v>312</v>
      </c>
      <c r="M15" s="66" t="s">
        <v>313</v>
      </c>
      <c r="O15" s="66"/>
      <c r="P15" s="66" t="s">
        <v>309</v>
      </c>
      <c r="Q15" s="66" t="s">
        <v>310</v>
      </c>
      <c r="R15" s="66" t="s">
        <v>311</v>
      </c>
      <c r="S15" s="66" t="s">
        <v>312</v>
      </c>
      <c r="T15" s="66" t="s">
        <v>313</v>
      </c>
      <c r="V15" s="66"/>
      <c r="W15" s="66" t="s">
        <v>309</v>
      </c>
      <c r="X15" s="66" t="s">
        <v>310</v>
      </c>
      <c r="Y15" s="66" t="s">
        <v>311</v>
      </c>
      <c r="Z15" s="66" t="s">
        <v>312</v>
      </c>
      <c r="AA15" s="66" t="s">
        <v>313</v>
      </c>
    </row>
    <row r="16" spans="1:27">
      <c r="A16" s="66" t="s">
        <v>314</v>
      </c>
      <c r="B16" s="66">
        <v>530</v>
      </c>
      <c r="C16" s="66">
        <v>750</v>
      </c>
      <c r="D16" s="66">
        <v>0</v>
      </c>
      <c r="E16" s="66">
        <v>3000</v>
      </c>
      <c r="F16" s="66">
        <v>273.54860000000002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9.185454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1.3774221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122.06553</v>
      </c>
    </row>
    <row r="23" spans="1:62">
      <c r="A23" s="71" t="s">
        <v>315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316</v>
      </c>
      <c r="B24" s="70"/>
      <c r="C24" s="70"/>
      <c r="D24" s="70"/>
      <c r="E24" s="70"/>
      <c r="F24" s="70"/>
      <c r="H24" s="70" t="s">
        <v>317</v>
      </c>
      <c r="I24" s="70"/>
      <c r="J24" s="70"/>
      <c r="K24" s="70"/>
      <c r="L24" s="70"/>
      <c r="M24" s="70"/>
      <c r="O24" s="70" t="s">
        <v>318</v>
      </c>
      <c r="P24" s="70"/>
      <c r="Q24" s="70"/>
      <c r="R24" s="70"/>
      <c r="S24" s="70"/>
      <c r="T24" s="70"/>
      <c r="V24" s="70" t="s">
        <v>319</v>
      </c>
      <c r="W24" s="70"/>
      <c r="X24" s="70"/>
      <c r="Y24" s="70"/>
      <c r="Z24" s="70"/>
      <c r="AA24" s="70"/>
      <c r="AC24" s="70" t="s">
        <v>320</v>
      </c>
      <c r="AD24" s="70"/>
      <c r="AE24" s="70"/>
      <c r="AF24" s="70"/>
      <c r="AG24" s="70"/>
      <c r="AH24" s="70"/>
      <c r="AJ24" s="70" t="s">
        <v>321</v>
      </c>
      <c r="AK24" s="70"/>
      <c r="AL24" s="70"/>
      <c r="AM24" s="70"/>
      <c r="AN24" s="70"/>
      <c r="AO24" s="70"/>
      <c r="AQ24" s="70" t="s">
        <v>322</v>
      </c>
      <c r="AR24" s="70"/>
      <c r="AS24" s="70"/>
      <c r="AT24" s="70"/>
      <c r="AU24" s="70"/>
      <c r="AV24" s="70"/>
      <c r="AX24" s="70" t="s">
        <v>323</v>
      </c>
      <c r="AY24" s="70"/>
      <c r="AZ24" s="70"/>
      <c r="BA24" s="70"/>
      <c r="BB24" s="70"/>
      <c r="BC24" s="70"/>
      <c r="BE24" s="70" t="s">
        <v>324</v>
      </c>
      <c r="BF24" s="70"/>
      <c r="BG24" s="70"/>
      <c r="BH24" s="70"/>
      <c r="BI24" s="70"/>
      <c r="BJ24" s="70"/>
    </row>
    <row r="25" spans="1:62">
      <c r="A25" s="66"/>
      <c r="B25" s="66" t="s">
        <v>309</v>
      </c>
      <c r="C25" s="66" t="s">
        <v>310</v>
      </c>
      <c r="D25" s="66" t="s">
        <v>311</v>
      </c>
      <c r="E25" s="66" t="s">
        <v>312</v>
      </c>
      <c r="F25" s="66" t="s">
        <v>313</v>
      </c>
      <c r="H25" s="66"/>
      <c r="I25" s="66" t="s">
        <v>309</v>
      </c>
      <c r="J25" s="66" t="s">
        <v>310</v>
      </c>
      <c r="K25" s="66" t="s">
        <v>311</v>
      </c>
      <c r="L25" s="66" t="s">
        <v>312</v>
      </c>
      <c r="M25" s="66" t="s">
        <v>313</v>
      </c>
      <c r="O25" s="66"/>
      <c r="P25" s="66" t="s">
        <v>309</v>
      </c>
      <c r="Q25" s="66" t="s">
        <v>310</v>
      </c>
      <c r="R25" s="66" t="s">
        <v>311</v>
      </c>
      <c r="S25" s="66" t="s">
        <v>312</v>
      </c>
      <c r="T25" s="66" t="s">
        <v>313</v>
      </c>
      <c r="V25" s="66"/>
      <c r="W25" s="66" t="s">
        <v>309</v>
      </c>
      <c r="X25" s="66" t="s">
        <v>310</v>
      </c>
      <c r="Y25" s="66" t="s">
        <v>311</v>
      </c>
      <c r="Z25" s="66" t="s">
        <v>312</v>
      </c>
      <c r="AA25" s="66" t="s">
        <v>313</v>
      </c>
      <c r="AC25" s="66"/>
      <c r="AD25" s="66" t="s">
        <v>309</v>
      </c>
      <c r="AE25" s="66" t="s">
        <v>310</v>
      </c>
      <c r="AF25" s="66" t="s">
        <v>311</v>
      </c>
      <c r="AG25" s="66" t="s">
        <v>312</v>
      </c>
      <c r="AH25" s="66" t="s">
        <v>313</v>
      </c>
      <c r="AJ25" s="66"/>
      <c r="AK25" s="66" t="s">
        <v>309</v>
      </c>
      <c r="AL25" s="66" t="s">
        <v>310</v>
      </c>
      <c r="AM25" s="66" t="s">
        <v>311</v>
      </c>
      <c r="AN25" s="66" t="s">
        <v>312</v>
      </c>
      <c r="AO25" s="66" t="s">
        <v>313</v>
      </c>
      <c r="AQ25" s="66"/>
      <c r="AR25" s="66" t="s">
        <v>309</v>
      </c>
      <c r="AS25" s="66" t="s">
        <v>310</v>
      </c>
      <c r="AT25" s="66" t="s">
        <v>311</v>
      </c>
      <c r="AU25" s="66" t="s">
        <v>312</v>
      </c>
      <c r="AV25" s="66" t="s">
        <v>313</v>
      </c>
      <c r="AX25" s="66"/>
      <c r="AY25" s="66" t="s">
        <v>309</v>
      </c>
      <c r="AZ25" s="66" t="s">
        <v>310</v>
      </c>
      <c r="BA25" s="66" t="s">
        <v>311</v>
      </c>
      <c r="BB25" s="66" t="s">
        <v>312</v>
      </c>
      <c r="BC25" s="66" t="s">
        <v>313</v>
      </c>
      <c r="BE25" s="66"/>
      <c r="BF25" s="66" t="s">
        <v>309</v>
      </c>
      <c r="BG25" s="66" t="s">
        <v>310</v>
      </c>
      <c r="BH25" s="66" t="s">
        <v>311</v>
      </c>
      <c r="BI25" s="66" t="s">
        <v>312</v>
      </c>
      <c r="BJ25" s="66" t="s">
        <v>313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51.536920000000002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0.84192549999999999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0.62111899999999998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9.2980099999999997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0.90384509999999996</v>
      </c>
      <c r="AJ26" s="66" t="s">
        <v>325</v>
      </c>
      <c r="AK26" s="66">
        <v>320</v>
      </c>
      <c r="AL26" s="66">
        <v>400</v>
      </c>
      <c r="AM26" s="66">
        <v>0</v>
      </c>
      <c r="AN26" s="66">
        <v>1000</v>
      </c>
      <c r="AO26" s="66">
        <v>287.23334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3.2684057000000002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0.90559339999999999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0.52781109999999998</v>
      </c>
    </row>
    <row r="33" spans="1:68">
      <c r="A33" s="71" t="s">
        <v>326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327</v>
      </c>
      <c r="B34" s="70"/>
      <c r="C34" s="70"/>
      <c r="D34" s="70"/>
      <c r="E34" s="70"/>
      <c r="F34" s="70"/>
      <c r="H34" s="70" t="s">
        <v>328</v>
      </c>
      <c r="I34" s="70"/>
      <c r="J34" s="70"/>
      <c r="K34" s="70"/>
      <c r="L34" s="70"/>
      <c r="M34" s="70"/>
      <c r="O34" s="70" t="s">
        <v>329</v>
      </c>
      <c r="P34" s="70"/>
      <c r="Q34" s="70"/>
      <c r="R34" s="70"/>
      <c r="S34" s="70"/>
      <c r="T34" s="70"/>
      <c r="V34" s="70" t="s">
        <v>330</v>
      </c>
      <c r="W34" s="70"/>
      <c r="X34" s="70"/>
      <c r="Y34" s="70"/>
      <c r="Z34" s="70"/>
      <c r="AA34" s="70"/>
      <c r="AC34" s="70" t="s">
        <v>331</v>
      </c>
      <c r="AD34" s="70"/>
      <c r="AE34" s="70"/>
      <c r="AF34" s="70"/>
      <c r="AG34" s="70"/>
      <c r="AH34" s="70"/>
      <c r="AJ34" s="70" t="s">
        <v>332</v>
      </c>
      <c r="AK34" s="70"/>
      <c r="AL34" s="70"/>
      <c r="AM34" s="70"/>
      <c r="AN34" s="70"/>
      <c r="AO34" s="70"/>
    </row>
    <row r="35" spans="1:68">
      <c r="A35" s="66"/>
      <c r="B35" s="66" t="s">
        <v>309</v>
      </c>
      <c r="C35" s="66" t="s">
        <v>310</v>
      </c>
      <c r="D35" s="66" t="s">
        <v>311</v>
      </c>
      <c r="E35" s="66" t="s">
        <v>312</v>
      </c>
      <c r="F35" s="66" t="s">
        <v>313</v>
      </c>
      <c r="H35" s="66"/>
      <c r="I35" s="66" t="s">
        <v>309</v>
      </c>
      <c r="J35" s="66" t="s">
        <v>310</v>
      </c>
      <c r="K35" s="66" t="s">
        <v>311</v>
      </c>
      <c r="L35" s="66" t="s">
        <v>312</v>
      </c>
      <c r="M35" s="66" t="s">
        <v>313</v>
      </c>
      <c r="O35" s="66"/>
      <c r="P35" s="66" t="s">
        <v>309</v>
      </c>
      <c r="Q35" s="66" t="s">
        <v>310</v>
      </c>
      <c r="R35" s="66" t="s">
        <v>311</v>
      </c>
      <c r="S35" s="66" t="s">
        <v>312</v>
      </c>
      <c r="T35" s="66" t="s">
        <v>313</v>
      </c>
      <c r="V35" s="66"/>
      <c r="W35" s="66" t="s">
        <v>309</v>
      </c>
      <c r="X35" s="66" t="s">
        <v>310</v>
      </c>
      <c r="Y35" s="66" t="s">
        <v>311</v>
      </c>
      <c r="Z35" s="66" t="s">
        <v>312</v>
      </c>
      <c r="AA35" s="66" t="s">
        <v>313</v>
      </c>
      <c r="AC35" s="66"/>
      <c r="AD35" s="66" t="s">
        <v>309</v>
      </c>
      <c r="AE35" s="66" t="s">
        <v>310</v>
      </c>
      <c r="AF35" s="66" t="s">
        <v>311</v>
      </c>
      <c r="AG35" s="66" t="s">
        <v>312</v>
      </c>
      <c r="AH35" s="66" t="s">
        <v>313</v>
      </c>
      <c r="AJ35" s="66"/>
      <c r="AK35" s="66" t="s">
        <v>309</v>
      </c>
      <c r="AL35" s="66" t="s">
        <v>310</v>
      </c>
      <c r="AM35" s="66" t="s">
        <v>311</v>
      </c>
      <c r="AN35" s="66" t="s">
        <v>312</v>
      </c>
      <c r="AO35" s="66" t="s">
        <v>313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235.30237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635.87616000000003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3197.5214999999998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1901.404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51.623024000000001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61.927494000000003</v>
      </c>
    </row>
    <row r="43" spans="1:68">
      <c r="A43" s="71" t="s">
        <v>333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334</v>
      </c>
      <c r="B44" s="70"/>
      <c r="C44" s="70"/>
      <c r="D44" s="70"/>
      <c r="E44" s="70"/>
      <c r="F44" s="70"/>
      <c r="H44" s="70" t="s">
        <v>335</v>
      </c>
      <c r="I44" s="70"/>
      <c r="J44" s="70"/>
      <c r="K44" s="70"/>
      <c r="L44" s="70"/>
      <c r="M44" s="70"/>
      <c r="O44" s="70" t="s">
        <v>336</v>
      </c>
      <c r="P44" s="70"/>
      <c r="Q44" s="70"/>
      <c r="R44" s="70"/>
      <c r="S44" s="70"/>
      <c r="T44" s="70"/>
      <c r="V44" s="70" t="s">
        <v>337</v>
      </c>
      <c r="W44" s="70"/>
      <c r="X44" s="70"/>
      <c r="Y44" s="70"/>
      <c r="Z44" s="70"/>
      <c r="AA44" s="70"/>
      <c r="AC44" s="70" t="s">
        <v>338</v>
      </c>
      <c r="AD44" s="70"/>
      <c r="AE44" s="70"/>
      <c r="AF44" s="70"/>
      <c r="AG44" s="70"/>
      <c r="AH44" s="70"/>
      <c r="AJ44" s="70" t="s">
        <v>339</v>
      </c>
      <c r="AK44" s="70"/>
      <c r="AL44" s="70"/>
      <c r="AM44" s="70"/>
      <c r="AN44" s="70"/>
      <c r="AO44" s="70"/>
      <c r="AQ44" s="70" t="s">
        <v>340</v>
      </c>
      <c r="AR44" s="70"/>
      <c r="AS44" s="70"/>
      <c r="AT44" s="70"/>
      <c r="AU44" s="70"/>
      <c r="AV44" s="70"/>
      <c r="AX44" s="70" t="s">
        <v>341</v>
      </c>
      <c r="AY44" s="70"/>
      <c r="AZ44" s="70"/>
      <c r="BA44" s="70"/>
      <c r="BB44" s="70"/>
      <c r="BC44" s="70"/>
      <c r="BE44" s="70" t="s">
        <v>342</v>
      </c>
      <c r="BF44" s="70"/>
      <c r="BG44" s="70"/>
      <c r="BH44" s="70"/>
      <c r="BI44" s="70"/>
      <c r="BJ44" s="70"/>
    </row>
    <row r="45" spans="1:68">
      <c r="A45" s="66"/>
      <c r="B45" s="66" t="s">
        <v>309</v>
      </c>
      <c r="C45" s="66" t="s">
        <v>310</v>
      </c>
      <c r="D45" s="66" t="s">
        <v>311</v>
      </c>
      <c r="E45" s="66" t="s">
        <v>312</v>
      </c>
      <c r="F45" s="66" t="s">
        <v>313</v>
      </c>
      <c r="H45" s="66"/>
      <c r="I45" s="66" t="s">
        <v>309</v>
      </c>
      <c r="J45" s="66" t="s">
        <v>310</v>
      </c>
      <c r="K45" s="66" t="s">
        <v>311</v>
      </c>
      <c r="L45" s="66" t="s">
        <v>312</v>
      </c>
      <c r="M45" s="66" t="s">
        <v>313</v>
      </c>
      <c r="O45" s="66"/>
      <c r="P45" s="66" t="s">
        <v>309</v>
      </c>
      <c r="Q45" s="66" t="s">
        <v>310</v>
      </c>
      <c r="R45" s="66" t="s">
        <v>311</v>
      </c>
      <c r="S45" s="66" t="s">
        <v>312</v>
      </c>
      <c r="T45" s="66" t="s">
        <v>313</v>
      </c>
      <c r="V45" s="66"/>
      <c r="W45" s="66" t="s">
        <v>309</v>
      </c>
      <c r="X45" s="66" t="s">
        <v>310</v>
      </c>
      <c r="Y45" s="66" t="s">
        <v>311</v>
      </c>
      <c r="Z45" s="66" t="s">
        <v>312</v>
      </c>
      <c r="AA45" s="66" t="s">
        <v>313</v>
      </c>
      <c r="AC45" s="66"/>
      <c r="AD45" s="66" t="s">
        <v>309</v>
      </c>
      <c r="AE45" s="66" t="s">
        <v>310</v>
      </c>
      <c r="AF45" s="66" t="s">
        <v>311</v>
      </c>
      <c r="AG45" s="66" t="s">
        <v>312</v>
      </c>
      <c r="AH45" s="66" t="s">
        <v>313</v>
      </c>
      <c r="AJ45" s="66"/>
      <c r="AK45" s="66" t="s">
        <v>309</v>
      </c>
      <c r="AL45" s="66" t="s">
        <v>310</v>
      </c>
      <c r="AM45" s="66" t="s">
        <v>311</v>
      </c>
      <c r="AN45" s="66" t="s">
        <v>312</v>
      </c>
      <c r="AO45" s="66" t="s">
        <v>313</v>
      </c>
      <c r="AQ45" s="66"/>
      <c r="AR45" s="66" t="s">
        <v>309</v>
      </c>
      <c r="AS45" s="66" t="s">
        <v>310</v>
      </c>
      <c r="AT45" s="66" t="s">
        <v>311</v>
      </c>
      <c r="AU45" s="66" t="s">
        <v>312</v>
      </c>
      <c r="AV45" s="66" t="s">
        <v>313</v>
      </c>
      <c r="AX45" s="66"/>
      <c r="AY45" s="66" t="s">
        <v>309</v>
      </c>
      <c r="AZ45" s="66" t="s">
        <v>310</v>
      </c>
      <c r="BA45" s="66" t="s">
        <v>311</v>
      </c>
      <c r="BB45" s="66" t="s">
        <v>312</v>
      </c>
      <c r="BC45" s="66" t="s">
        <v>313</v>
      </c>
      <c r="BE45" s="66"/>
      <c r="BF45" s="66" t="s">
        <v>309</v>
      </c>
      <c r="BG45" s="66" t="s">
        <v>310</v>
      </c>
      <c r="BH45" s="66" t="s">
        <v>311</v>
      </c>
      <c r="BI45" s="66" t="s">
        <v>312</v>
      </c>
      <c r="BJ45" s="66" t="s">
        <v>313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7.7284860000000002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5.5138249999999998</v>
      </c>
      <c r="O46" s="66" t="s">
        <v>343</v>
      </c>
      <c r="P46" s="66">
        <v>600</v>
      </c>
      <c r="Q46" s="66">
        <v>800</v>
      </c>
      <c r="R46" s="66">
        <v>0</v>
      </c>
      <c r="S46" s="66">
        <v>10000</v>
      </c>
      <c r="T46" s="66">
        <v>330.02663999999999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9.9242159999999996E-3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2.1368239999999998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104.303825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41.88129</v>
      </c>
      <c r="AX46" s="66" t="s">
        <v>344</v>
      </c>
      <c r="AY46" s="66"/>
      <c r="AZ46" s="66"/>
      <c r="BA46" s="66"/>
      <c r="BB46" s="66"/>
      <c r="BC46" s="66"/>
      <c r="BE46" s="66" t="s">
        <v>345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4" sqref="D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346</v>
      </c>
      <c r="B2" s="62" t="s">
        <v>347</v>
      </c>
      <c r="C2" s="62" t="s">
        <v>289</v>
      </c>
      <c r="D2" s="62">
        <v>56</v>
      </c>
      <c r="E2" s="62">
        <v>1115.3313000000001</v>
      </c>
      <c r="F2" s="62">
        <v>212.52309</v>
      </c>
      <c r="G2" s="62">
        <v>14.3035</v>
      </c>
      <c r="H2" s="62">
        <v>9.8775110000000002</v>
      </c>
      <c r="I2" s="62">
        <v>4.4259890000000004</v>
      </c>
      <c r="J2" s="62">
        <v>32.046860000000002</v>
      </c>
      <c r="K2" s="62">
        <v>22.476054999999999</v>
      </c>
      <c r="L2" s="62">
        <v>9.5708029999999997</v>
      </c>
      <c r="M2" s="62">
        <v>13.317679</v>
      </c>
      <c r="N2" s="62">
        <v>1.1129751000000001</v>
      </c>
      <c r="O2" s="62">
        <v>6.8047037000000001</v>
      </c>
      <c r="P2" s="62">
        <v>453.06529999999998</v>
      </c>
      <c r="Q2" s="62">
        <v>13.951692</v>
      </c>
      <c r="R2" s="62">
        <v>273.54860000000002</v>
      </c>
      <c r="S2" s="62">
        <v>33.357320000000001</v>
      </c>
      <c r="T2" s="62">
        <v>2882.2952</v>
      </c>
      <c r="U2" s="62">
        <v>1.3774221</v>
      </c>
      <c r="V2" s="62">
        <v>9.185454</v>
      </c>
      <c r="W2" s="62">
        <v>122.06553</v>
      </c>
      <c r="X2" s="62">
        <v>51.536920000000002</v>
      </c>
      <c r="Y2" s="62">
        <v>0.84192549999999999</v>
      </c>
      <c r="Z2" s="62">
        <v>0.62111899999999998</v>
      </c>
      <c r="AA2" s="62">
        <v>9.2980099999999997</v>
      </c>
      <c r="AB2" s="62">
        <v>0.90384509999999996</v>
      </c>
      <c r="AC2" s="62">
        <v>287.23334</v>
      </c>
      <c r="AD2" s="62">
        <v>3.2684057000000002</v>
      </c>
      <c r="AE2" s="62">
        <v>0.90559339999999999</v>
      </c>
      <c r="AF2" s="62">
        <v>0.52781109999999998</v>
      </c>
      <c r="AG2" s="62">
        <v>235.30237</v>
      </c>
      <c r="AH2" s="62">
        <v>169.20433</v>
      </c>
      <c r="AI2" s="62">
        <v>66.098029999999994</v>
      </c>
      <c r="AJ2" s="62">
        <v>635.87616000000003</v>
      </c>
      <c r="AK2" s="62">
        <v>3197.5214999999998</v>
      </c>
      <c r="AL2" s="62">
        <v>51.623024000000001</v>
      </c>
      <c r="AM2" s="62">
        <v>1901.404</v>
      </c>
      <c r="AN2" s="62">
        <v>61.927494000000003</v>
      </c>
      <c r="AO2" s="62">
        <v>7.7284860000000002</v>
      </c>
      <c r="AP2" s="62">
        <v>6.3080572999999998</v>
      </c>
      <c r="AQ2" s="62">
        <v>1.4204285000000001</v>
      </c>
      <c r="AR2" s="62">
        <v>5.5138249999999998</v>
      </c>
      <c r="AS2" s="62">
        <v>330.02663999999999</v>
      </c>
      <c r="AT2" s="62">
        <v>9.9242159999999996E-3</v>
      </c>
      <c r="AU2" s="62">
        <v>2.1368239999999998</v>
      </c>
      <c r="AV2" s="62">
        <v>104.303825</v>
      </c>
      <c r="AW2" s="62">
        <v>41.88129</v>
      </c>
      <c r="AX2" s="62">
        <v>3.0593347E-2</v>
      </c>
      <c r="AY2" s="62">
        <v>0.47853200000000001</v>
      </c>
      <c r="AZ2" s="62">
        <v>101.86966</v>
      </c>
      <c r="BA2" s="62">
        <v>12.934678</v>
      </c>
      <c r="BB2" s="62">
        <v>3.2931118000000001</v>
      </c>
      <c r="BC2" s="62">
        <v>4.1232879999999996</v>
      </c>
      <c r="BD2" s="62">
        <v>5.5139750000000003</v>
      </c>
      <c r="BE2" s="62">
        <v>0.38890745999999998</v>
      </c>
      <c r="BF2" s="62">
        <v>2.3079068999999999</v>
      </c>
      <c r="BG2" s="62">
        <v>4.5795576000000001E-4</v>
      </c>
      <c r="BH2" s="62">
        <v>2.2502758000000002E-3</v>
      </c>
      <c r="BI2" s="62">
        <v>1.756421E-3</v>
      </c>
      <c r="BJ2" s="62">
        <v>1.3292444E-2</v>
      </c>
      <c r="BK2" s="62">
        <v>3.5227366999999997E-5</v>
      </c>
      <c r="BL2" s="62">
        <v>0.1324613</v>
      </c>
      <c r="BM2" s="62">
        <v>1.7821788999999999</v>
      </c>
      <c r="BN2" s="62">
        <v>0.56679343999999998</v>
      </c>
      <c r="BO2" s="62">
        <v>30.568349999999999</v>
      </c>
      <c r="BP2" s="62">
        <v>5.4841220000000002</v>
      </c>
      <c r="BQ2" s="62">
        <v>9.3746604999999992</v>
      </c>
      <c r="BR2" s="62">
        <v>33.366959999999999</v>
      </c>
      <c r="BS2" s="62">
        <v>14.406411</v>
      </c>
      <c r="BT2" s="62">
        <v>7.3306884999999999</v>
      </c>
      <c r="BU2" s="62">
        <v>8.7806069999999993E-3</v>
      </c>
      <c r="BV2" s="62">
        <v>1.4205133E-2</v>
      </c>
      <c r="BW2" s="62">
        <v>0.4624144</v>
      </c>
      <c r="BX2" s="62">
        <v>0.59275126</v>
      </c>
      <c r="BY2" s="62">
        <v>2.9522853000000002E-2</v>
      </c>
      <c r="BZ2" s="62">
        <v>1.9773567E-4</v>
      </c>
      <c r="CA2" s="62">
        <v>0.30574486000000001</v>
      </c>
      <c r="CB2" s="62">
        <v>8.7650149999999993E-3</v>
      </c>
      <c r="CC2" s="62">
        <v>8.3426680000000003E-2</v>
      </c>
      <c r="CD2" s="62">
        <v>0.43784810000000002</v>
      </c>
      <c r="CE2" s="62">
        <v>2.1017088E-2</v>
      </c>
      <c r="CF2" s="62">
        <v>7.2421920000000001E-2</v>
      </c>
      <c r="CG2" s="62">
        <v>0</v>
      </c>
      <c r="CH2" s="62">
        <v>1.7897097000000001E-2</v>
      </c>
      <c r="CI2" s="62">
        <v>1.5350373E-2</v>
      </c>
      <c r="CJ2" s="62">
        <v>0.99001689999999998</v>
      </c>
      <c r="CK2" s="62">
        <v>5.0396709999999999E-3</v>
      </c>
      <c r="CL2" s="62">
        <v>0.18651982</v>
      </c>
      <c r="CM2" s="62">
        <v>1.649508</v>
      </c>
      <c r="CN2" s="62">
        <v>1202.5236</v>
      </c>
      <c r="CO2" s="62">
        <v>2054.8031999999998</v>
      </c>
      <c r="CP2" s="62">
        <v>948.47289999999998</v>
      </c>
      <c r="CQ2" s="62">
        <v>378.70294000000001</v>
      </c>
      <c r="CR2" s="62">
        <v>227.10579999999999</v>
      </c>
      <c r="CS2" s="62">
        <v>263.43344000000002</v>
      </c>
      <c r="CT2" s="62">
        <v>1181.0662</v>
      </c>
      <c r="CU2" s="62">
        <v>616.2953</v>
      </c>
      <c r="CV2" s="62">
        <v>831.41560000000004</v>
      </c>
      <c r="CW2" s="62">
        <v>678.18286000000001</v>
      </c>
      <c r="CX2" s="62">
        <v>229.90965</v>
      </c>
      <c r="CY2" s="62">
        <v>1619.828</v>
      </c>
      <c r="CZ2" s="62">
        <v>647.39197000000001</v>
      </c>
      <c r="DA2" s="62">
        <v>1775.4565</v>
      </c>
      <c r="DB2" s="62">
        <v>1797.3577</v>
      </c>
      <c r="DC2" s="62">
        <v>2507.9218999999998</v>
      </c>
      <c r="DD2" s="62">
        <v>3735.2458000000001</v>
      </c>
      <c r="DE2" s="62">
        <v>698.91785000000004</v>
      </c>
      <c r="DF2" s="62">
        <v>2086.8427999999999</v>
      </c>
      <c r="DG2" s="62">
        <v>871.80034999999998</v>
      </c>
      <c r="DH2" s="62">
        <v>30.596972000000001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12.934678</v>
      </c>
      <c r="B6">
        <f>BB2</f>
        <v>3.2931118000000001</v>
      </c>
      <c r="C6">
        <f>BC2</f>
        <v>4.1232879999999996</v>
      </c>
      <c r="D6">
        <f>BD2</f>
        <v>5.5139750000000003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22904</v>
      </c>
      <c r="C2" s="57">
        <f ca="1">YEAR(TODAY())-YEAR(B2)+IF(TODAY()&gt;=DATE(YEAR(TODAY()),MONTH(B2),DAY(B2)),0,-1)</f>
        <v>57</v>
      </c>
      <c r="E2" s="53">
        <v>180</v>
      </c>
      <c r="F2" s="54" t="s">
        <v>40</v>
      </c>
      <c r="G2" s="53">
        <v>82</v>
      </c>
      <c r="H2" s="52" t="s">
        <v>42</v>
      </c>
      <c r="I2" s="73">
        <f>ROUND(G3/E3^2,1)</f>
        <v>25.3</v>
      </c>
    </row>
    <row r="3" spans="1:9">
      <c r="E3" s="52">
        <f>E2/100</f>
        <v>1.8</v>
      </c>
      <c r="F3" s="52" t="s">
        <v>41</v>
      </c>
      <c r="G3" s="52">
        <f>G2</f>
        <v>82</v>
      </c>
      <c r="H3" s="52" t="s">
        <v>42</v>
      </c>
      <c r="I3" s="73"/>
    </row>
    <row r="4" spans="1:9">
      <c r="A4" t="s">
        <v>274</v>
      </c>
    </row>
    <row r="5" spans="1:9">
      <c r="B5" s="61">
        <v>43710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김장유, ID : H1900061)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12일 09:13:24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8" sqref="I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43710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57</v>
      </c>
      <c r="G12" s="152"/>
      <c r="H12" s="152"/>
      <c r="I12" s="152"/>
      <c r="K12" s="123">
        <f>'개인정보 및 신체계측 입력'!E2</f>
        <v>180</v>
      </c>
      <c r="L12" s="124"/>
      <c r="M12" s="117">
        <f>'개인정보 및 신체계측 입력'!G2</f>
        <v>82</v>
      </c>
      <c r="N12" s="118"/>
      <c r="O12" s="113" t="s">
        <v>272</v>
      </c>
      <c r="P12" s="107"/>
      <c r="Q12" s="110">
        <f>'개인정보 및 신체계측 입력'!I2</f>
        <v>25.3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김장유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82.094999999999999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5.5250000000000004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12.379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12</v>
      </c>
      <c r="L72" s="37" t="s">
        <v>54</v>
      </c>
      <c r="M72" s="37">
        <f>ROUND('DRIs DATA'!K8,1)</f>
        <v>6.7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36.47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76.55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51.54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60.26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29.41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213.17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77.28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2020-02-14T04:33:05Z</dcterms:modified>
</cp:coreProperties>
</file>