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<sst xmlns="http://schemas.openxmlformats.org/spreadsheetml/2006/main" count="692" uniqueCount="339">
  <si>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</si>
  <si>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</si>
  <si>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</si>
  <si>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</si>
  <si>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</si>
  <si>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</si>
  <si>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</si>
  <si>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</si>
  <si>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</si>
  <si>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</si>
  <si>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</si>
  <si>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</si>
  <si>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</si>
  <si>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</si>
  <si>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</si>
  <si>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</si>
  <si>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</si>
  <si>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</si>
  <si>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</si>
  <si>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</si>
  <si>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</si>
  <si>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</si>
  <si>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</si>
  <si>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</si>
  <si>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</si>
  <si>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</si>
  <si>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</si>
  <si>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</si>
  <si>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</si>
  <si>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</si>
  <si>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</si>
  <si>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</si>
  <si>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</si>
  <si>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</si>
  <si>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</si>
  <si>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</si>
  <si>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</si>
  <si>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</si>
  <si>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</si>
  <si>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</si>
  <si>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</si>
  <si>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</si>
  <si>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</si>
  <si>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</si>
  <si>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</si>
  <si>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</si>
  <si>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</si>
  <si>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</si>
  <si>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</si>
  <si>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</si>
  <si>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</si>
  <si>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</si>
  <si>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</si>
  <si>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</si>
  <si>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</si>
  <si>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</si>
  <si>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</si>
  <si>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</si>
  <si>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</si>
  <si>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</si>
  <si>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</si>
  <si>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</si>
  <si>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</si>
  <si>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</si>
  <si>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</si>
  <si>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</si>
  <si>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</si>
  <si>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</si>
  <si>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</si>
  <si>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</si>
  <si>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</si>
  <si>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</si>
  <si>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</si>
  <si>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</si>
  <si>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</si>
  <si>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</si>
  <si>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</si>
  <si>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</si>
  <si>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</si>
  <si>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</si>
  <si>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</si>
  <si>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</si>
  <si>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</si>
  <si>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</si>
  <si>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</si>
  <si>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</si>
  <si>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</si>
  <si>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</si>
  <si>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</si>
  <si>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</si>
  <si>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</si>
  <si>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</si>
  <si>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</si>
  <si>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</si>
  <si>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</si>
  <si>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</si>
  <si>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</si>
  <si>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</si>
  <si>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</si>
  <si>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</si>
  <si>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</si>
  <si>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</si>
  <si>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</si>
  <si>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</si>
  <si>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</si>
  <si>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</si>
  <si>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</si>
  <si>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</si>
  <si>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</si>
  <si>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</si>
  <si>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</si>
  <si>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</si>
  <si>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</si>
  <si>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</si>
  <si>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</si>
  <si>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</si>
  <si>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</si>
  <si>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</si>
  <si>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</si>
  <si>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</si>
  <si>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</si>
  <si>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</si>
  <si>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</si>
  <si>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</si>
  <si>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</si>
  <si>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</si>
  <si>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</si>
  <si>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</si>
  <si>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</si>
  <si>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</si>
  <si>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</si>
  <si>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</si>
  <si>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</si>
  <si>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</si>
  <si>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</si>
  <si>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</si>
  <si>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</si>
  <si>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</si>
  <si>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</si>
  <si>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</si>
  <si>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</si>
  <si>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</si>
  <si>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</si>
  <si>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</si>
  <si>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</si>
  <si>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</si>
  <si>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</si>
  <si>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</si>
  <si>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</si>
  <si>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</si>
  <si>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</si>
  <si>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</si>
  <si>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</si>
  <si>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</si>
  <si>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</si>
  <si>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</si>
  <si>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</si>
  <si>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</si>
  <si>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</si>
  <si>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</si>
  <si>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</si>
  <si>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</si>
  <si>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</si>
  <si>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</si>
  <si>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</si>
  <si>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</si>
  <si>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</si>
  <si>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</si>
  <si>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</si>
  <si>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</si>
  <si>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</si>
  <si>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</si>
  <si>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</si>
  <si>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</si>
  <si>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</si>
  <si>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</si>
  <si>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</si>
  <si>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</si>
  <si>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</si>
  <si>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</si>
  <si>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</si>
  <si>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</si>
  <si>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</si>
  <si>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</si>
  <si>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</si>
  <si>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</si>
  <si>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</si>
  <si>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</si>
  <si>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</si>
  <si>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</si>
  <si>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</si>
  <si>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</si>
  <si>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</si>
  <si>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</si>
  <si>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</si>
  <si>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</si>
  <si>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</si>
  <si>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</si>
  <si>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</si>
  <si>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</si>
  <si>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</si>
  <si>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</si>
  <si>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</si>
  <si>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</si>
  <si>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</si>
  <si>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</si>
  <si>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</si>
  <si>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</si>
  <si>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</si>
  <si>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</si>
  <si>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</si>
  <si>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</si>
  <si>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</si>
  <si>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</si>
  <si>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</si>
  <si>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</si>
  <si>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</si>
  <si>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</si>
  <si>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</si>
  <si>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</si>
  <si>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</si>
  <si>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</si>
  <si>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</si>
  <si>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</si>
  <si>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</si>
  <si>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</si>
  <si>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</si>
  <si>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</si>
  <si>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</si>
  <si>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</si>
  <si>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</si>
  <si>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</si>
  <si>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</si>
  <si>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</si>
  <si>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</si>
  <si>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</si>
  <si>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</si>
  <si>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</si>
  <si>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</si>
  <si>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</si>
  <si>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</si>
  <si>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</si>
  <si>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</si>
  <si>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</si>
  <si>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</si>
  <si>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</si>
  <si>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</si>
  <si>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</si>
  <si>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</si>
  <si>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</si>
  <si>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</si>
  <si>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</si>
  <si>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</si>
  <si>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</si>
  <si>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</si>
  <si>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</si>
  <si>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</si>
  <si>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</si>
  <si>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</si>
  <si>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</si>
  <si>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</si>
  <si>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</si>
  <si>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</si>
  <si>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</si>
  <si>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</si>
  <si>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</si>
  <si>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</si>
  <si>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</si>
  <si>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</si>
  <si>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</si>
  <si>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</si>
  <si>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</si>
  <si>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</si>
  <si>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</si>
  <si>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</si>
  <si>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</si>
  <si>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</si>
  <si>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</si>
  <si>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</si>
  <si>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</si>
  <si>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</si>
  <si>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</si>
  <si>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</si>
  <si>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</si>
  <si>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</si>
  <si>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</si>
  <si>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</si>
  <si>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</si>
  <si>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</si>
  <si>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</si>
  <si>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</si>
  <si>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</si>
  <si>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</si>
  <si>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</si>
  <si>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</si>
  <si>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</si>
  <si>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</si>
  <si>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</si>
  <si>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</si>
  <si>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</si>
  <si>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</si>
  <si>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</si>
  <si>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</si>
  <si>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</si>
  <si>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</si>
  <si>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</si>
  <si>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</si>
  <si>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</si>
  <si>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</si>
  <si>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</si>
  <si>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</si>
  <si>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</si>
  <si>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</si>
  <si>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</si>
  <si>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</si>
  <si>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</si>
  <si>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</si>
  <si>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</si>
  <si>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</si>
  <si>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</si>
  <si>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</si>
  <si>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</si>
  <si>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</si>
  <si>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</si>
  <si>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</si>
  <si>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</si>
  <si>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</si>
  <si>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</si>
  <si>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</si>
  <si>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</si>
  <si>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</si>
  <si>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</si>
  <si>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</si>
  <si>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(설문지 : FFQ 95문항 설문지, 사용자 : 김성래, ID : H1900062)</t>
  </si>
  <si>
    <t>2020년 02월 12일 09:41:35</t>
  </si>
  <si>
    <t>n-3불포화</t>
    <phoneticPr fontId="1" type="noConversion"/>
  </si>
  <si>
    <t>적정비율(최소)</t>
    <phoneticPr fontId="1" type="noConversion"/>
  </si>
  <si>
    <t>H1900062</t>
  </si>
  <si>
    <t>김성래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</si>
</sst>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105.68935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18560"/>
        <c:axId val="81224448"/>
      </c:barChart>
      <c:catAx>
        <c:axId val="8121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24448"/>
        <c:crosses val="autoZero"/>
        <c:auto val="1"/>
        <c:lblAlgn val="ctr"/>
        <c:lblOffset val="100"/>
        <c:noMultiLvlLbl val="0"/>
      </c:catAx>
      <c:valAx>
        <c:axId val="8122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1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3.5399954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082624"/>
        <c:axId val="103376384"/>
      </c:barChart>
      <c:catAx>
        <c:axId val="10308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376384"/>
        <c:crosses val="autoZero"/>
        <c:auto val="1"/>
        <c:lblAlgn val="ctr"/>
        <c:lblOffset val="100"/>
        <c:noMultiLvlLbl val="0"/>
      </c:catAx>
      <c:valAx>
        <c:axId val="103376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08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1.0810280999999999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867136"/>
        <c:axId val="103868672"/>
      </c:barChart>
      <c:catAx>
        <c:axId val="10386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868672"/>
        <c:crosses val="autoZero"/>
        <c:auto val="1"/>
        <c:lblAlgn val="ctr"/>
        <c:lblOffset val="100"/>
        <c:noMultiLvlLbl val="0"/>
      </c:catAx>
      <c:valAx>
        <c:axId val="10386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86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1584.3287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105536"/>
        <c:axId val="113259264"/>
      </c:barChart>
      <c:catAx>
        <c:axId val="11310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259264"/>
        <c:crosses val="autoZero"/>
        <c:auto val="1"/>
        <c:lblAlgn val="ctr"/>
        <c:lblOffset val="100"/>
        <c:noMultiLvlLbl val="0"/>
      </c:catAx>
      <c:valAx>
        <c:axId val="113259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10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3787.5841999999998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466752"/>
        <c:axId val="131468288"/>
      </c:barChart>
      <c:catAx>
        <c:axId val="13146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468288"/>
        <c:crosses val="autoZero"/>
        <c:auto val="1"/>
        <c:lblAlgn val="ctr"/>
        <c:lblOffset val="100"/>
        <c:noMultiLvlLbl val="0"/>
      </c:catAx>
      <c:valAx>
        <c:axId val="1314682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46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90.273679999999999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983616"/>
        <c:axId val="133074944"/>
      </c:barChart>
      <c:catAx>
        <c:axId val="13198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74944"/>
        <c:crosses val="autoZero"/>
        <c:auto val="1"/>
        <c:lblAlgn val="ctr"/>
        <c:lblOffset val="100"/>
        <c:noMultiLvlLbl val="0"/>
      </c:catAx>
      <c:valAx>
        <c:axId val="133074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98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214.48600999999999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255232"/>
        <c:axId val="142256768"/>
      </c:barChart>
      <c:catAx>
        <c:axId val="14225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256768"/>
        <c:crosses val="autoZero"/>
        <c:auto val="1"/>
        <c:lblAlgn val="ctr"/>
        <c:lblOffset val="100"/>
        <c:noMultiLvlLbl val="0"/>
      </c:catAx>
      <c:valAx>
        <c:axId val="14225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2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14.247120000000001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669888"/>
        <c:axId val="169787776"/>
      </c:barChart>
      <c:catAx>
        <c:axId val="16166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787776"/>
        <c:crosses val="autoZero"/>
        <c:auto val="1"/>
        <c:lblAlgn val="ctr"/>
        <c:lblOffset val="100"/>
        <c:noMultiLvlLbl val="0"/>
      </c:catAx>
      <c:valAx>
        <c:axId val="169787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66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1041.9674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13440"/>
        <c:axId val="47614976"/>
      </c:barChart>
      <c:catAx>
        <c:axId val="4761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14976"/>
        <c:crosses val="autoZero"/>
        <c:auto val="1"/>
        <c:lblAlgn val="ctr"/>
        <c:lblOffset val="100"/>
        <c:noMultiLvlLbl val="0"/>
      </c:catAx>
      <c:valAx>
        <c:axId val="476149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1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0.33719268000000002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25344"/>
        <c:axId val="47626880"/>
      </c:barChart>
      <c:catAx>
        <c:axId val="4762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26880"/>
        <c:crosses val="autoZero"/>
        <c:auto val="1"/>
        <c:lblAlgn val="ctr"/>
        <c:lblOffset val="100"/>
        <c:noMultiLvlLbl val="0"/>
      </c:catAx>
      <c:valAx>
        <c:axId val="4762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2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2.7306816999999999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4336"/>
        <c:axId val="52975872"/>
      </c:barChart>
      <c:catAx>
        <c:axId val="5297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5872"/>
        <c:crosses val="autoZero"/>
        <c:auto val="1"/>
        <c:lblAlgn val="ctr"/>
        <c:lblOffset val="100"/>
        <c:noMultiLvlLbl val="0"/>
      </c:catAx>
      <c:valAx>
        <c:axId val="5297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27.341584999999998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74368"/>
        <c:axId val="81275904"/>
      </c:barChart>
      <c:catAx>
        <c:axId val="8127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75904"/>
        <c:crosses val="autoZero"/>
        <c:auto val="1"/>
        <c:lblAlgn val="ctr"/>
        <c:lblOffset val="100"/>
        <c:noMultiLvlLbl val="0"/>
      </c:catAx>
      <c:valAx>
        <c:axId val="81275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7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272.35223000000002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98528"/>
        <c:axId val="53000064"/>
      </c:barChart>
      <c:catAx>
        <c:axId val="5299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0064"/>
        <c:crosses val="autoZero"/>
        <c:auto val="1"/>
        <c:lblAlgn val="ctr"/>
        <c:lblOffset val="100"/>
        <c:noMultiLvlLbl val="0"/>
      </c:catAx>
      <c:valAx>
        <c:axId val="5300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9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119.46069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6816"/>
        <c:axId val="57108352"/>
      </c:barChart>
      <c:catAx>
        <c:axId val="5710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8352"/>
        <c:crosses val="autoZero"/>
        <c:auto val="1"/>
        <c:lblAlgn val="ctr"/>
        <c:lblOffset val="100"/>
        <c:noMultiLvlLbl val="0"/>
      </c:catAx>
      <c:valAx>
        <c:axId val="5710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7.633</c:v>
                </c:pt>
                <c:pt idx="1">
                  <c:v>18.152999999999999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010688"/>
        <c:axId val="81012224"/>
      </c:barChart>
      <c:catAx>
        <c:axId val="8101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12224"/>
        <c:crosses val="autoZero"/>
        <c:auto val="1"/>
        <c:lblAlgn val="ctr"/>
        <c:lblOffset val="100"/>
        <c:noMultiLvlLbl val="0"/>
      </c:catAx>
      <c:valAx>
        <c:axId val="8101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1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19.380678</c:v>
                </c:pt>
                <c:pt idx="1">
                  <c:v>24.623083000000001</c:v>
                </c:pt>
                <c:pt idx="2">
                  <c:v>21.887250000000002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598.16895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38336"/>
        <c:axId val="81044224"/>
      </c:barChart>
      <c:catAx>
        <c:axId val="8103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44224"/>
        <c:crosses val="autoZero"/>
        <c:auto val="1"/>
        <c:lblAlgn val="ctr"/>
        <c:lblOffset val="100"/>
        <c:noMultiLvlLbl val="0"/>
      </c:catAx>
      <c:valAx>
        <c:axId val="81044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3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26.257017000000001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54336"/>
        <c:axId val="81064320"/>
      </c:barChart>
      <c:catAx>
        <c:axId val="8105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64320"/>
        <c:crosses val="autoZero"/>
        <c:auto val="1"/>
        <c:lblAlgn val="ctr"/>
        <c:lblOffset val="100"/>
        <c:noMultiLvlLbl val="0"/>
      </c:catAx>
      <c:valAx>
        <c:axId val="81064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5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59.56</c:v>
                </c:pt>
                <c:pt idx="1">
                  <c:v>15.522</c:v>
                </c:pt>
                <c:pt idx="2">
                  <c:v>24.917999999999999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078144"/>
        <c:axId val="81079680"/>
      </c:barChart>
      <c:catAx>
        <c:axId val="8107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79680"/>
        <c:crosses val="autoZero"/>
        <c:auto val="1"/>
        <c:lblAlgn val="ctr"/>
        <c:lblOffset val="100"/>
        <c:noMultiLvlLbl val="0"/>
      </c:catAx>
      <c:valAx>
        <c:axId val="8107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78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2576.4294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94144"/>
        <c:axId val="81095680"/>
      </c:barChart>
      <c:catAx>
        <c:axId val="8109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95680"/>
        <c:crosses val="autoZero"/>
        <c:auto val="1"/>
        <c:lblAlgn val="ctr"/>
        <c:lblOffset val="100"/>
        <c:noMultiLvlLbl val="0"/>
      </c:catAx>
      <c:valAx>
        <c:axId val="81095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9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102.08871499999999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30624"/>
        <c:axId val="81132160"/>
      </c:barChart>
      <c:catAx>
        <c:axId val="8113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32160"/>
        <c:crosses val="autoZero"/>
        <c:auto val="1"/>
        <c:lblAlgn val="ctr"/>
        <c:lblOffset val="100"/>
        <c:noMultiLvlLbl val="0"/>
      </c:catAx>
      <c:valAx>
        <c:axId val="81132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3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619.64909999999998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50720"/>
        <c:axId val="81152256"/>
      </c:barChart>
      <c:catAx>
        <c:axId val="8115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52256"/>
        <c:crosses val="autoZero"/>
        <c:auto val="1"/>
        <c:lblAlgn val="ctr"/>
        <c:lblOffset val="100"/>
        <c:noMultiLvlLbl val="0"/>
      </c:catAx>
      <c:valAx>
        <c:axId val="8115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5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7.8279785999999998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99712"/>
        <c:axId val="81321984"/>
      </c:barChart>
      <c:catAx>
        <c:axId val="8129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321984"/>
        <c:crosses val="autoZero"/>
        <c:auto val="1"/>
        <c:lblAlgn val="ctr"/>
        <c:lblOffset val="100"/>
        <c:noMultiLvlLbl val="0"/>
      </c:catAx>
      <c:valAx>
        <c:axId val="81321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9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6528.1270000000004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70816"/>
        <c:axId val="81172352"/>
      </c:barChart>
      <c:catAx>
        <c:axId val="8117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72352"/>
        <c:crosses val="autoZero"/>
        <c:auto val="1"/>
        <c:lblAlgn val="ctr"/>
        <c:lblOffset val="100"/>
        <c:noMultiLvlLbl val="0"/>
      </c:catAx>
      <c:valAx>
        <c:axId val="8117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7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21.214378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9104"/>
        <c:axId val="81200640"/>
      </c:barChart>
      <c:catAx>
        <c:axId val="8119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0640"/>
        <c:crosses val="autoZero"/>
        <c:auto val="1"/>
        <c:lblAlgn val="ctr"/>
        <c:lblOffset val="100"/>
        <c:noMultiLvlLbl val="0"/>
      </c:catAx>
      <c:valAx>
        <c:axId val="81200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3.3074612999999999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68096"/>
        <c:axId val="81269888"/>
      </c:barChart>
      <c:catAx>
        <c:axId val="8126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69888"/>
        <c:crosses val="autoZero"/>
        <c:auto val="1"/>
        <c:lblAlgn val="ctr"/>
        <c:lblOffset val="100"/>
        <c:noMultiLvlLbl val="0"/>
      </c:catAx>
      <c:valAx>
        <c:axId val="8126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6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266.13416000000001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447936"/>
        <c:axId val="81449728"/>
      </c:barChart>
      <c:catAx>
        <c:axId val="8144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449728"/>
        <c:crosses val="autoZero"/>
        <c:auto val="1"/>
        <c:lblAlgn val="ctr"/>
        <c:lblOffset val="100"/>
        <c:noMultiLvlLbl val="0"/>
      </c:catAx>
      <c:valAx>
        <c:axId val="8144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44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1.9552525999999999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565184"/>
        <c:axId val="81567104"/>
      </c:barChart>
      <c:catAx>
        <c:axId val="8156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567104"/>
        <c:crosses val="autoZero"/>
        <c:auto val="1"/>
        <c:lblAlgn val="ctr"/>
        <c:lblOffset val="100"/>
        <c:noMultiLvlLbl val="0"/>
      </c:catAx>
      <c:valAx>
        <c:axId val="81567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56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24.707438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91712"/>
        <c:axId val="81893248"/>
      </c:barChart>
      <c:catAx>
        <c:axId val="8189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93248"/>
        <c:crosses val="autoZero"/>
        <c:auto val="1"/>
        <c:lblAlgn val="ctr"/>
        <c:lblOffset val="100"/>
        <c:noMultiLvlLbl val="0"/>
      </c:catAx>
      <c:valAx>
        <c:axId val="8189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9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3.3074612999999999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899968"/>
        <c:axId val="88901504"/>
      </c:barChart>
      <c:catAx>
        <c:axId val="8889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01504"/>
        <c:crosses val="autoZero"/>
        <c:auto val="1"/>
        <c:lblAlgn val="ctr"/>
        <c:lblOffset val="100"/>
        <c:noMultiLvlLbl val="0"/>
      </c:catAx>
      <c:valAx>
        <c:axId val="88901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89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660.79539999999997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549568"/>
        <c:axId val="101551488"/>
      </c:barChart>
      <c:catAx>
        <c:axId val="10154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551488"/>
        <c:crosses val="autoZero"/>
        <c:auto val="1"/>
        <c:lblAlgn val="ctr"/>
        <c:lblOffset val="100"/>
        <c:noMultiLvlLbl val="0"/>
      </c:catAx>
      <c:valAx>
        <c:axId val="10155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5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19.376090999999999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813248"/>
        <c:axId val="102536320"/>
      </c:barChart>
      <c:catAx>
        <c:axId val="10181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536320"/>
        <c:crosses val="autoZero"/>
        <c:auto val="1"/>
        <c:lblAlgn val="ctr"/>
        <c:lblOffset val="100"/>
        <c:noMultiLvlLbl val="0"/>
      </c:catAx>
      <c:valAx>
        <c:axId val="102536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81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김성래, ID : H1900062)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12일 09:41:35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2576.4294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105.68935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27.341584999999998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59.56</v>
      </c>
      <c r="G8" s="60">
        <f>'DRIs DATA 입력'!G8</f>
        <v>15.522</v>
      </c>
      <c r="H8" s="60">
        <f>'DRIs DATA 입력'!H8</f>
        <v>24.917999999999999</v>
      </c>
      <c r="I8" s="47"/>
      <c r="J8" s="60" t="s">
        <v>217</v>
      </c>
      <c r="K8" s="60">
        <f>'DRIs DATA 입력'!K8</f>
        <v>7.633</v>
      </c>
      <c r="L8" s="60">
        <f>'DRIs DATA 입력'!L8</f>
        <v>18.152999999999999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598.16895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26.257017000000001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7.8279785999999998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266.13416000000001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102.08871499999999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2.1882484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1.9552525999999999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24.707438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3.3074612999999999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660.79539999999997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19.376090999999999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3.5399954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1.0810280999999999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619.64909999999998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1584.3287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6528.1270000000004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3787.5841999999998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90.273679999999999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214.48600999999999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21.214378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14.247120000000001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1041.9674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0.33719268000000002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2.7306816999999999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272.35223000000002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119.46069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13" sqref="A13:AA13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333</v>
      </c>
      <c r="G1" s="63" t="s">
        <v>277</v>
      </c>
      <c r="H1" s="62" t="s">
        <v>334</v>
      </c>
    </row>
    <row r="3" spans="1:27">
      <c r="A3" s="72" t="s">
        <v>278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279</v>
      </c>
      <c r="B4" s="70"/>
      <c r="C4" s="70"/>
      <c r="E4" s="67" t="s">
        <v>280</v>
      </c>
      <c r="F4" s="68"/>
      <c r="G4" s="68"/>
      <c r="H4" s="69"/>
      <c r="J4" s="67" t="s">
        <v>281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282</v>
      </c>
      <c r="V4" s="70"/>
      <c r="W4" s="70"/>
      <c r="X4" s="70"/>
      <c r="Y4" s="70"/>
      <c r="Z4" s="70"/>
    </row>
    <row r="5" spans="1:27">
      <c r="A5" s="66"/>
      <c r="B5" s="66" t="s">
        <v>283</v>
      </c>
      <c r="C5" s="66" t="s">
        <v>284</v>
      </c>
      <c r="E5" s="66"/>
      <c r="F5" s="66" t="s">
        <v>51</v>
      </c>
      <c r="G5" s="66" t="s">
        <v>285</v>
      </c>
      <c r="H5" s="66" t="s">
        <v>47</v>
      </c>
      <c r="J5" s="66"/>
      <c r="K5" s="66" t="s">
        <v>335</v>
      </c>
      <c r="L5" s="66" t="s">
        <v>286</v>
      </c>
      <c r="N5" s="66"/>
      <c r="O5" s="66" t="s">
        <v>287</v>
      </c>
      <c r="P5" s="66" t="s">
        <v>288</v>
      </c>
      <c r="Q5" s="66" t="s">
        <v>289</v>
      </c>
      <c r="R5" s="66" t="s">
        <v>290</v>
      </c>
      <c r="S5" s="66" t="s">
        <v>284</v>
      </c>
      <c r="U5" s="66"/>
      <c r="V5" s="66" t="s">
        <v>287</v>
      </c>
      <c r="W5" s="66" t="s">
        <v>288</v>
      </c>
      <c r="X5" s="66" t="s">
        <v>289</v>
      </c>
      <c r="Y5" s="66" t="s">
        <v>290</v>
      </c>
      <c r="Z5" s="66" t="s">
        <v>284</v>
      </c>
    </row>
    <row r="6" spans="1:27">
      <c r="A6" s="66" t="s">
        <v>279</v>
      </c>
      <c r="B6" s="66">
        <v>2200</v>
      </c>
      <c r="C6" s="66">
        <v>2576.4294</v>
      </c>
      <c r="E6" s="66" t="s">
        <v>336</v>
      </c>
      <c r="F6" s="66">
        <v>55</v>
      </c>
      <c r="G6" s="66">
        <v>15</v>
      </c>
      <c r="H6" s="66">
        <v>7</v>
      </c>
      <c r="J6" s="66" t="s">
        <v>336</v>
      </c>
      <c r="K6" s="66">
        <v>0.1</v>
      </c>
      <c r="L6" s="66">
        <v>4</v>
      </c>
      <c r="N6" s="66" t="s">
        <v>291</v>
      </c>
      <c r="O6" s="66">
        <v>50</v>
      </c>
      <c r="P6" s="66">
        <v>60</v>
      </c>
      <c r="Q6" s="66">
        <v>0</v>
      </c>
      <c r="R6" s="66">
        <v>0</v>
      </c>
      <c r="S6" s="66">
        <v>105.68935</v>
      </c>
      <c r="U6" s="66" t="s">
        <v>292</v>
      </c>
      <c r="V6" s="66">
        <v>0</v>
      </c>
      <c r="W6" s="66">
        <v>0</v>
      </c>
      <c r="X6" s="66">
        <v>25</v>
      </c>
      <c r="Y6" s="66">
        <v>0</v>
      </c>
      <c r="Z6" s="66">
        <v>27.341584999999998</v>
      </c>
    </row>
    <row r="7" spans="1:27">
      <c r="E7" s="66" t="s">
        <v>293</v>
      </c>
      <c r="F7" s="66">
        <v>65</v>
      </c>
      <c r="G7" s="66">
        <v>30</v>
      </c>
      <c r="H7" s="66">
        <v>20</v>
      </c>
      <c r="J7" s="66" t="s">
        <v>293</v>
      </c>
      <c r="K7" s="66">
        <v>1</v>
      </c>
      <c r="L7" s="66">
        <v>10</v>
      </c>
    </row>
    <row r="8" spans="1:27">
      <c r="E8" s="66" t="s">
        <v>294</v>
      </c>
      <c r="F8" s="66">
        <v>59.56</v>
      </c>
      <c r="G8" s="66">
        <v>15.522</v>
      </c>
      <c r="H8" s="66">
        <v>24.917999999999999</v>
      </c>
      <c r="J8" s="66" t="s">
        <v>294</v>
      </c>
      <c r="K8" s="66">
        <v>7.633</v>
      </c>
      <c r="L8" s="66">
        <v>18.152999999999999</v>
      </c>
    </row>
    <row r="13" spans="1:27">
      <c r="A13" s="71" t="s">
        <v>295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296</v>
      </c>
      <c r="B14" s="70"/>
      <c r="C14" s="70"/>
      <c r="D14" s="70"/>
      <c r="E14" s="70"/>
      <c r="F14" s="70"/>
      <c r="H14" s="70" t="s">
        <v>297</v>
      </c>
      <c r="I14" s="70"/>
      <c r="J14" s="70"/>
      <c r="K14" s="70"/>
      <c r="L14" s="70"/>
      <c r="M14" s="70"/>
      <c r="O14" s="70" t="s">
        <v>298</v>
      </c>
      <c r="P14" s="70"/>
      <c r="Q14" s="70"/>
      <c r="R14" s="70"/>
      <c r="S14" s="70"/>
      <c r="T14" s="70"/>
      <c r="V14" s="70" t="s">
        <v>299</v>
      </c>
      <c r="W14" s="70"/>
      <c r="X14" s="70"/>
      <c r="Y14" s="70"/>
      <c r="Z14" s="70"/>
      <c r="AA14" s="70"/>
    </row>
    <row r="15" spans="1:27">
      <c r="A15" s="66"/>
      <c r="B15" s="66" t="s">
        <v>287</v>
      </c>
      <c r="C15" s="66" t="s">
        <v>288</v>
      </c>
      <c r="D15" s="66" t="s">
        <v>289</v>
      </c>
      <c r="E15" s="66" t="s">
        <v>290</v>
      </c>
      <c r="F15" s="66" t="s">
        <v>284</v>
      </c>
      <c r="H15" s="66"/>
      <c r="I15" s="66" t="s">
        <v>287</v>
      </c>
      <c r="J15" s="66" t="s">
        <v>288</v>
      </c>
      <c r="K15" s="66" t="s">
        <v>289</v>
      </c>
      <c r="L15" s="66" t="s">
        <v>290</v>
      </c>
      <c r="M15" s="66" t="s">
        <v>284</v>
      </c>
      <c r="O15" s="66"/>
      <c r="P15" s="66" t="s">
        <v>287</v>
      </c>
      <c r="Q15" s="66" t="s">
        <v>288</v>
      </c>
      <c r="R15" s="66" t="s">
        <v>289</v>
      </c>
      <c r="S15" s="66" t="s">
        <v>290</v>
      </c>
      <c r="T15" s="66" t="s">
        <v>284</v>
      </c>
      <c r="V15" s="66"/>
      <c r="W15" s="66" t="s">
        <v>287</v>
      </c>
      <c r="X15" s="66" t="s">
        <v>288</v>
      </c>
      <c r="Y15" s="66" t="s">
        <v>289</v>
      </c>
      <c r="Z15" s="66" t="s">
        <v>290</v>
      </c>
      <c r="AA15" s="66" t="s">
        <v>284</v>
      </c>
    </row>
    <row r="16" spans="1:27">
      <c r="A16" s="66" t="s">
        <v>300</v>
      </c>
      <c r="B16" s="66">
        <v>530</v>
      </c>
      <c r="C16" s="66">
        <v>750</v>
      </c>
      <c r="D16" s="66">
        <v>0</v>
      </c>
      <c r="E16" s="66">
        <v>3000</v>
      </c>
      <c r="F16" s="66">
        <v>598.16895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26.257017000000001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7.8279785999999998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266.13416000000001</v>
      </c>
    </row>
    <row r="23" spans="1:62">
      <c r="A23" s="71" t="s">
        <v>301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302</v>
      </c>
      <c r="B24" s="70"/>
      <c r="C24" s="70"/>
      <c r="D24" s="70"/>
      <c r="E24" s="70"/>
      <c r="F24" s="70"/>
      <c r="H24" s="70" t="s">
        <v>303</v>
      </c>
      <c r="I24" s="70"/>
      <c r="J24" s="70"/>
      <c r="K24" s="70"/>
      <c r="L24" s="70"/>
      <c r="M24" s="70"/>
      <c r="O24" s="70" t="s">
        <v>304</v>
      </c>
      <c r="P24" s="70"/>
      <c r="Q24" s="70"/>
      <c r="R24" s="70"/>
      <c r="S24" s="70"/>
      <c r="T24" s="70"/>
      <c r="V24" s="70" t="s">
        <v>305</v>
      </c>
      <c r="W24" s="70"/>
      <c r="X24" s="70"/>
      <c r="Y24" s="70"/>
      <c r="Z24" s="70"/>
      <c r="AA24" s="70"/>
      <c r="AC24" s="70" t="s">
        <v>306</v>
      </c>
      <c r="AD24" s="70"/>
      <c r="AE24" s="70"/>
      <c r="AF24" s="70"/>
      <c r="AG24" s="70"/>
      <c r="AH24" s="70"/>
      <c r="AJ24" s="70" t="s">
        <v>307</v>
      </c>
      <c r="AK24" s="70"/>
      <c r="AL24" s="70"/>
      <c r="AM24" s="70"/>
      <c r="AN24" s="70"/>
      <c r="AO24" s="70"/>
      <c r="AQ24" s="70" t="s">
        <v>308</v>
      </c>
      <c r="AR24" s="70"/>
      <c r="AS24" s="70"/>
      <c r="AT24" s="70"/>
      <c r="AU24" s="70"/>
      <c r="AV24" s="70"/>
      <c r="AX24" s="70" t="s">
        <v>309</v>
      </c>
      <c r="AY24" s="70"/>
      <c r="AZ24" s="70"/>
      <c r="BA24" s="70"/>
      <c r="BB24" s="70"/>
      <c r="BC24" s="70"/>
      <c r="BE24" s="70" t="s">
        <v>310</v>
      </c>
      <c r="BF24" s="70"/>
      <c r="BG24" s="70"/>
      <c r="BH24" s="70"/>
      <c r="BI24" s="70"/>
      <c r="BJ24" s="70"/>
    </row>
    <row r="25" spans="1:62">
      <c r="A25" s="66"/>
      <c r="B25" s="66" t="s">
        <v>287</v>
      </c>
      <c r="C25" s="66" t="s">
        <v>288</v>
      </c>
      <c r="D25" s="66" t="s">
        <v>289</v>
      </c>
      <c r="E25" s="66" t="s">
        <v>290</v>
      </c>
      <c r="F25" s="66" t="s">
        <v>284</v>
      </c>
      <c r="H25" s="66"/>
      <c r="I25" s="66" t="s">
        <v>287</v>
      </c>
      <c r="J25" s="66" t="s">
        <v>288</v>
      </c>
      <c r="K25" s="66" t="s">
        <v>289</v>
      </c>
      <c r="L25" s="66" t="s">
        <v>290</v>
      </c>
      <c r="M25" s="66" t="s">
        <v>284</v>
      </c>
      <c r="O25" s="66"/>
      <c r="P25" s="66" t="s">
        <v>287</v>
      </c>
      <c r="Q25" s="66" t="s">
        <v>288</v>
      </c>
      <c r="R25" s="66" t="s">
        <v>289</v>
      </c>
      <c r="S25" s="66" t="s">
        <v>290</v>
      </c>
      <c r="T25" s="66" t="s">
        <v>284</v>
      </c>
      <c r="V25" s="66"/>
      <c r="W25" s="66" t="s">
        <v>287</v>
      </c>
      <c r="X25" s="66" t="s">
        <v>288</v>
      </c>
      <c r="Y25" s="66" t="s">
        <v>289</v>
      </c>
      <c r="Z25" s="66" t="s">
        <v>290</v>
      </c>
      <c r="AA25" s="66" t="s">
        <v>284</v>
      </c>
      <c r="AC25" s="66"/>
      <c r="AD25" s="66" t="s">
        <v>287</v>
      </c>
      <c r="AE25" s="66" t="s">
        <v>288</v>
      </c>
      <c r="AF25" s="66" t="s">
        <v>289</v>
      </c>
      <c r="AG25" s="66" t="s">
        <v>290</v>
      </c>
      <c r="AH25" s="66" t="s">
        <v>284</v>
      </c>
      <c r="AJ25" s="66"/>
      <c r="AK25" s="66" t="s">
        <v>287</v>
      </c>
      <c r="AL25" s="66" t="s">
        <v>288</v>
      </c>
      <c r="AM25" s="66" t="s">
        <v>289</v>
      </c>
      <c r="AN25" s="66" t="s">
        <v>290</v>
      </c>
      <c r="AO25" s="66" t="s">
        <v>284</v>
      </c>
      <c r="AQ25" s="66"/>
      <c r="AR25" s="66" t="s">
        <v>287</v>
      </c>
      <c r="AS25" s="66" t="s">
        <v>288</v>
      </c>
      <c r="AT25" s="66" t="s">
        <v>289</v>
      </c>
      <c r="AU25" s="66" t="s">
        <v>290</v>
      </c>
      <c r="AV25" s="66" t="s">
        <v>284</v>
      </c>
      <c r="AX25" s="66"/>
      <c r="AY25" s="66" t="s">
        <v>287</v>
      </c>
      <c r="AZ25" s="66" t="s">
        <v>288</v>
      </c>
      <c r="BA25" s="66" t="s">
        <v>289</v>
      </c>
      <c r="BB25" s="66" t="s">
        <v>290</v>
      </c>
      <c r="BC25" s="66" t="s">
        <v>284</v>
      </c>
      <c r="BE25" s="66"/>
      <c r="BF25" s="66" t="s">
        <v>287</v>
      </c>
      <c r="BG25" s="66" t="s">
        <v>288</v>
      </c>
      <c r="BH25" s="66" t="s">
        <v>289</v>
      </c>
      <c r="BI25" s="66" t="s">
        <v>290</v>
      </c>
      <c r="BJ25" s="66" t="s">
        <v>284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102.08871499999999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2.1882484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1.9552525999999999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24.707438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3.3074612999999999</v>
      </c>
      <c r="AJ26" s="66" t="s">
        <v>311</v>
      </c>
      <c r="AK26" s="66">
        <v>320</v>
      </c>
      <c r="AL26" s="66">
        <v>400</v>
      </c>
      <c r="AM26" s="66">
        <v>0</v>
      </c>
      <c r="AN26" s="66">
        <v>1000</v>
      </c>
      <c r="AO26" s="66">
        <v>660.79539999999997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19.376090999999999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3.5399954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1.0810280999999999</v>
      </c>
    </row>
    <row r="33" spans="1:68">
      <c r="A33" s="71" t="s">
        <v>312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313</v>
      </c>
      <c r="B34" s="70"/>
      <c r="C34" s="70"/>
      <c r="D34" s="70"/>
      <c r="E34" s="70"/>
      <c r="F34" s="70"/>
      <c r="H34" s="70" t="s">
        <v>314</v>
      </c>
      <c r="I34" s="70"/>
      <c r="J34" s="70"/>
      <c r="K34" s="70"/>
      <c r="L34" s="70"/>
      <c r="M34" s="70"/>
      <c r="O34" s="70" t="s">
        <v>315</v>
      </c>
      <c r="P34" s="70"/>
      <c r="Q34" s="70"/>
      <c r="R34" s="70"/>
      <c r="S34" s="70"/>
      <c r="T34" s="70"/>
      <c r="V34" s="70" t="s">
        <v>316</v>
      </c>
      <c r="W34" s="70"/>
      <c r="X34" s="70"/>
      <c r="Y34" s="70"/>
      <c r="Z34" s="70"/>
      <c r="AA34" s="70"/>
      <c r="AC34" s="70" t="s">
        <v>317</v>
      </c>
      <c r="AD34" s="70"/>
      <c r="AE34" s="70"/>
      <c r="AF34" s="70"/>
      <c r="AG34" s="70"/>
      <c r="AH34" s="70"/>
      <c r="AJ34" s="70" t="s">
        <v>318</v>
      </c>
      <c r="AK34" s="70"/>
      <c r="AL34" s="70"/>
      <c r="AM34" s="70"/>
      <c r="AN34" s="70"/>
      <c r="AO34" s="70"/>
    </row>
    <row r="35" spans="1:68">
      <c r="A35" s="66"/>
      <c r="B35" s="66" t="s">
        <v>287</v>
      </c>
      <c r="C35" s="66" t="s">
        <v>288</v>
      </c>
      <c r="D35" s="66" t="s">
        <v>289</v>
      </c>
      <c r="E35" s="66" t="s">
        <v>290</v>
      </c>
      <c r="F35" s="66" t="s">
        <v>284</v>
      </c>
      <c r="H35" s="66"/>
      <c r="I35" s="66" t="s">
        <v>287</v>
      </c>
      <c r="J35" s="66" t="s">
        <v>288</v>
      </c>
      <c r="K35" s="66" t="s">
        <v>289</v>
      </c>
      <c r="L35" s="66" t="s">
        <v>290</v>
      </c>
      <c r="M35" s="66" t="s">
        <v>284</v>
      </c>
      <c r="O35" s="66"/>
      <c r="P35" s="66" t="s">
        <v>287</v>
      </c>
      <c r="Q35" s="66" t="s">
        <v>288</v>
      </c>
      <c r="R35" s="66" t="s">
        <v>289</v>
      </c>
      <c r="S35" s="66" t="s">
        <v>290</v>
      </c>
      <c r="T35" s="66" t="s">
        <v>284</v>
      </c>
      <c r="V35" s="66"/>
      <c r="W35" s="66" t="s">
        <v>287</v>
      </c>
      <c r="X35" s="66" t="s">
        <v>288</v>
      </c>
      <c r="Y35" s="66" t="s">
        <v>289</v>
      </c>
      <c r="Z35" s="66" t="s">
        <v>290</v>
      </c>
      <c r="AA35" s="66" t="s">
        <v>284</v>
      </c>
      <c r="AC35" s="66"/>
      <c r="AD35" s="66" t="s">
        <v>287</v>
      </c>
      <c r="AE35" s="66" t="s">
        <v>288</v>
      </c>
      <c r="AF35" s="66" t="s">
        <v>289</v>
      </c>
      <c r="AG35" s="66" t="s">
        <v>290</v>
      </c>
      <c r="AH35" s="66" t="s">
        <v>284</v>
      </c>
      <c r="AJ35" s="66"/>
      <c r="AK35" s="66" t="s">
        <v>287</v>
      </c>
      <c r="AL35" s="66" t="s">
        <v>288</v>
      </c>
      <c r="AM35" s="66" t="s">
        <v>289</v>
      </c>
      <c r="AN35" s="66" t="s">
        <v>290</v>
      </c>
      <c r="AO35" s="66" t="s">
        <v>284</v>
      </c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619.64909999999998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1584.3287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6528.1270000000004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3787.5841999999998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90.273679999999999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214.48600999999999</v>
      </c>
    </row>
    <row r="43" spans="1:68">
      <c r="A43" s="71" t="s">
        <v>319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320</v>
      </c>
      <c r="B44" s="70"/>
      <c r="C44" s="70"/>
      <c r="D44" s="70"/>
      <c r="E44" s="70"/>
      <c r="F44" s="70"/>
      <c r="H44" s="70" t="s">
        <v>321</v>
      </c>
      <c r="I44" s="70"/>
      <c r="J44" s="70"/>
      <c r="K44" s="70"/>
      <c r="L44" s="70"/>
      <c r="M44" s="70"/>
      <c r="O44" s="70" t="s">
        <v>322</v>
      </c>
      <c r="P44" s="70"/>
      <c r="Q44" s="70"/>
      <c r="R44" s="70"/>
      <c r="S44" s="70"/>
      <c r="T44" s="70"/>
      <c r="V44" s="70" t="s">
        <v>323</v>
      </c>
      <c r="W44" s="70"/>
      <c r="X44" s="70"/>
      <c r="Y44" s="70"/>
      <c r="Z44" s="70"/>
      <c r="AA44" s="70"/>
      <c r="AC44" s="70" t="s">
        <v>324</v>
      </c>
      <c r="AD44" s="70"/>
      <c r="AE44" s="70"/>
      <c r="AF44" s="70"/>
      <c r="AG44" s="70"/>
      <c r="AH44" s="70"/>
      <c r="AJ44" s="70" t="s">
        <v>325</v>
      </c>
      <c r="AK44" s="70"/>
      <c r="AL44" s="70"/>
      <c r="AM44" s="70"/>
      <c r="AN44" s="70"/>
      <c r="AO44" s="70"/>
      <c r="AQ44" s="70" t="s">
        <v>326</v>
      </c>
      <c r="AR44" s="70"/>
      <c r="AS44" s="70"/>
      <c r="AT44" s="70"/>
      <c r="AU44" s="70"/>
      <c r="AV44" s="70"/>
      <c r="AX44" s="70" t="s">
        <v>327</v>
      </c>
      <c r="AY44" s="70"/>
      <c r="AZ44" s="70"/>
      <c r="BA44" s="70"/>
      <c r="BB44" s="70"/>
      <c r="BC44" s="70"/>
      <c r="BE44" s="70" t="s">
        <v>328</v>
      </c>
      <c r="BF44" s="70"/>
      <c r="BG44" s="70"/>
      <c r="BH44" s="70"/>
      <c r="BI44" s="70"/>
      <c r="BJ44" s="70"/>
    </row>
    <row r="45" spans="1:68">
      <c r="A45" s="66"/>
      <c r="B45" s="66" t="s">
        <v>287</v>
      </c>
      <c r="C45" s="66" t="s">
        <v>288</v>
      </c>
      <c r="D45" s="66" t="s">
        <v>289</v>
      </c>
      <c r="E45" s="66" t="s">
        <v>290</v>
      </c>
      <c r="F45" s="66" t="s">
        <v>284</v>
      </c>
      <c r="H45" s="66"/>
      <c r="I45" s="66" t="s">
        <v>287</v>
      </c>
      <c r="J45" s="66" t="s">
        <v>288</v>
      </c>
      <c r="K45" s="66" t="s">
        <v>289</v>
      </c>
      <c r="L45" s="66" t="s">
        <v>290</v>
      </c>
      <c r="M45" s="66" t="s">
        <v>284</v>
      </c>
      <c r="O45" s="66"/>
      <c r="P45" s="66" t="s">
        <v>287</v>
      </c>
      <c r="Q45" s="66" t="s">
        <v>288</v>
      </c>
      <c r="R45" s="66" t="s">
        <v>289</v>
      </c>
      <c r="S45" s="66" t="s">
        <v>290</v>
      </c>
      <c r="T45" s="66" t="s">
        <v>284</v>
      </c>
      <c r="V45" s="66"/>
      <c r="W45" s="66" t="s">
        <v>287</v>
      </c>
      <c r="X45" s="66" t="s">
        <v>288</v>
      </c>
      <c r="Y45" s="66" t="s">
        <v>289</v>
      </c>
      <c r="Z45" s="66" t="s">
        <v>290</v>
      </c>
      <c r="AA45" s="66" t="s">
        <v>284</v>
      </c>
      <c r="AC45" s="66"/>
      <c r="AD45" s="66" t="s">
        <v>287</v>
      </c>
      <c r="AE45" s="66" t="s">
        <v>288</v>
      </c>
      <c r="AF45" s="66" t="s">
        <v>289</v>
      </c>
      <c r="AG45" s="66" t="s">
        <v>290</v>
      </c>
      <c r="AH45" s="66" t="s">
        <v>284</v>
      </c>
      <c r="AJ45" s="66"/>
      <c r="AK45" s="66" t="s">
        <v>287</v>
      </c>
      <c r="AL45" s="66" t="s">
        <v>288</v>
      </c>
      <c r="AM45" s="66" t="s">
        <v>289</v>
      </c>
      <c r="AN45" s="66" t="s">
        <v>290</v>
      </c>
      <c r="AO45" s="66" t="s">
        <v>284</v>
      </c>
      <c r="AQ45" s="66"/>
      <c r="AR45" s="66" t="s">
        <v>287</v>
      </c>
      <c r="AS45" s="66" t="s">
        <v>288</v>
      </c>
      <c r="AT45" s="66" t="s">
        <v>289</v>
      </c>
      <c r="AU45" s="66" t="s">
        <v>290</v>
      </c>
      <c r="AV45" s="66" t="s">
        <v>284</v>
      </c>
      <c r="AX45" s="66"/>
      <c r="AY45" s="66" t="s">
        <v>287</v>
      </c>
      <c r="AZ45" s="66" t="s">
        <v>288</v>
      </c>
      <c r="BA45" s="66" t="s">
        <v>289</v>
      </c>
      <c r="BB45" s="66" t="s">
        <v>290</v>
      </c>
      <c r="BC45" s="66" t="s">
        <v>284</v>
      </c>
      <c r="BE45" s="66"/>
      <c r="BF45" s="66" t="s">
        <v>287</v>
      </c>
      <c r="BG45" s="66" t="s">
        <v>288</v>
      </c>
      <c r="BH45" s="66" t="s">
        <v>289</v>
      </c>
      <c r="BI45" s="66" t="s">
        <v>290</v>
      </c>
      <c r="BJ45" s="66" t="s">
        <v>284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21.214378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14.247120000000001</v>
      </c>
      <c r="O46" s="66" t="s">
        <v>329</v>
      </c>
      <c r="P46" s="66">
        <v>600</v>
      </c>
      <c r="Q46" s="66">
        <v>800</v>
      </c>
      <c r="R46" s="66">
        <v>0</v>
      </c>
      <c r="S46" s="66">
        <v>10000</v>
      </c>
      <c r="T46" s="66">
        <v>1041.9674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0.33719268000000002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2.7306816999999999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272.35223000000002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119.46069</v>
      </c>
      <c r="AX46" s="66" t="s">
        <v>330</v>
      </c>
      <c r="AY46" s="66"/>
      <c r="AZ46" s="66"/>
      <c r="BA46" s="66"/>
      <c r="BB46" s="66"/>
      <c r="BC46" s="66"/>
      <c r="BE46" s="66" t="s">
        <v>331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6" sqref="G6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337</v>
      </c>
      <c r="B2" s="62" t="s">
        <v>338</v>
      </c>
      <c r="C2" s="62" t="s">
        <v>332</v>
      </c>
      <c r="D2" s="62">
        <v>51</v>
      </c>
      <c r="E2" s="62">
        <v>2576.4294</v>
      </c>
      <c r="F2" s="62">
        <v>252.62244000000001</v>
      </c>
      <c r="G2" s="62">
        <v>65.837165999999996</v>
      </c>
      <c r="H2" s="62">
        <v>32.439346</v>
      </c>
      <c r="I2" s="62">
        <v>33.397823000000002</v>
      </c>
      <c r="J2" s="62">
        <v>105.68935</v>
      </c>
      <c r="K2" s="62">
        <v>38.022060000000003</v>
      </c>
      <c r="L2" s="62">
        <v>67.667289999999994</v>
      </c>
      <c r="M2" s="62">
        <v>27.341584999999998</v>
      </c>
      <c r="N2" s="62">
        <v>2.8493984000000001</v>
      </c>
      <c r="O2" s="62">
        <v>14.097123</v>
      </c>
      <c r="P2" s="62">
        <v>1812.7589</v>
      </c>
      <c r="Q2" s="62">
        <v>30.646984</v>
      </c>
      <c r="R2" s="62">
        <v>598.16895</v>
      </c>
      <c r="S2" s="62">
        <v>132.82825</v>
      </c>
      <c r="T2" s="62">
        <v>5584.0883999999996</v>
      </c>
      <c r="U2" s="62">
        <v>7.8279785999999998</v>
      </c>
      <c r="V2" s="62">
        <v>26.257017000000001</v>
      </c>
      <c r="W2" s="62">
        <v>266.13416000000001</v>
      </c>
      <c r="X2" s="62">
        <v>102.08871499999999</v>
      </c>
      <c r="Y2" s="62">
        <v>2.1882484</v>
      </c>
      <c r="Z2" s="62">
        <v>1.9552525999999999</v>
      </c>
      <c r="AA2" s="62">
        <v>24.707438</v>
      </c>
      <c r="AB2" s="62">
        <v>3.3074612999999999</v>
      </c>
      <c r="AC2" s="62">
        <v>660.79539999999997</v>
      </c>
      <c r="AD2" s="62">
        <v>19.376090999999999</v>
      </c>
      <c r="AE2" s="62">
        <v>3.5399954</v>
      </c>
      <c r="AF2" s="62">
        <v>1.0810280999999999</v>
      </c>
      <c r="AG2" s="62">
        <v>619.64909999999998</v>
      </c>
      <c r="AH2" s="62">
        <v>359.98140000000001</v>
      </c>
      <c r="AI2" s="62">
        <v>259.66770000000002</v>
      </c>
      <c r="AJ2" s="62">
        <v>1584.3287</v>
      </c>
      <c r="AK2" s="62">
        <v>6528.1270000000004</v>
      </c>
      <c r="AL2" s="62">
        <v>90.273679999999999</v>
      </c>
      <c r="AM2" s="62">
        <v>3787.5841999999998</v>
      </c>
      <c r="AN2" s="62">
        <v>214.48600999999999</v>
      </c>
      <c r="AO2" s="62">
        <v>21.214378</v>
      </c>
      <c r="AP2" s="62">
        <v>12.740776</v>
      </c>
      <c r="AQ2" s="62">
        <v>8.4736010000000004</v>
      </c>
      <c r="AR2" s="62">
        <v>14.247120000000001</v>
      </c>
      <c r="AS2" s="62">
        <v>1041.9674</v>
      </c>
      <c r="AT2" s="62">
        <v>0.33719268000000002</v>
      </c>
      <c r="AU2" s="62">
        <v>2.7306816999999999</v>
      </c>
      <c r="AV2" s="62">
        <v>272.35223000000002</v>
      </c>
      <c r="AW2" s="62">
        <v>119.46069</v>
      </c>
      <c r="AX2" s="62">
        <v>0.13850087</v>
      </c>
      <c r="AY2" s="62">
        <v>2.544645</v>
      </c>
      <c r="AZ2" s="62">
        <v>456.99838</v>
      </c>
      <c r="BA2" s="62">
        <v>65.899826000000004</v>
      </c>
      <c r="BB2" s="62">
        <v>19.380678</v>
      </c>
      <c r="BC2" s="62">
        <v>24.623083000000001</v>
      </c>
      <c r="BD2" s="62">
        <v>21.887250000000002</v>
      </c>
      <c r="BE2" s="62">
        <v>1.6936994000000001</v>
      </c>
      <c r="BF2" s="62">
        <v>5.9845876999999996</v>
      </c>
      <c r="BG2" s="62">
        <v>2.7754896000000001E-3</v>
      </c>
      <c r="BH2" s="62">
        <v>7.6886727000000004E-3</v>
      </c>
      <c r="BI2" s="62">
        <v>6.2563656999999996E-3</v>
      </c>
      <c r="BJ2" s="62">
        <v>5.0492589999999997E-2</v>
      </c>
      <c r="BK2" s="62">
        <v>2.1349920000000001E-4</v>
      </c>
      <c r="BL2" s="62">
        <v>0.15318471</v>
      </c>
      <c r="BM2" s="62">
        <v>3.8701954000000001</v>
      </c>
      <c r="BN2" s="62">
        <v>0.69196236</v>
      </c>
      <c r="BO2" s="62">
        <v>58.783459999999998</v>
      </c>
      <c r="BP2" s="62">
        <v>9.8327740000000006</v>
      </c>
      <c r="BQ2" s="62">
        <v>15.518412</v>
      </c>
      <c r="BR2" s="62">
        <v>62.816395</v>
      </c>
      <c r="BS2" s="62">
        <v>49.410440000000001</v>
      </c>
      <c r="BT2" s="62">
        <v>7.4186654000000001</v>
      </c>
      <c r="BU2" s="62">
        <v>0.11859494</v>
      </c>
      <c r="BV2" s="62">
        <v>0.19351104999999999</v>
      </c>
      <c r="BW2" s="62">
        <v>0.57801939999999996</v>
      </c>
      <c r="BX2" s="62">
        <v>2.5437672</v>
      </c>
      <c r="BY2" s="62">
        <v>0.29226527000000002</v>
      </c>
      <c r="BZ2" s="62">
        <v>8.287158E-4</v>
      </c>
      <c r="CA2" s="62">
        <v>1.2670596000000001</v>
      </c>
      <c r="CB2" s="62">
        <v>0.11210324000000001</v>
      </c>
      <c r="CC2" s="62">
        <v>0.98194079999999995</v>
      </c>
      <c r="CD2" s="62">
        <v>7.1481347</v>
      </c>
      <c r="CE2" s="62">
        <v>6.2925599999999998E-2</v>
      </c>
      <c r="CF2" s="62">
        <v>0.94706124000000003</v>
      </c>
      <c r="CG2" s="62">
        <v>1.2449999E-6</v>
      </c>
      <c r="CH2" s="62">
        <v>0.22982430000000001</v>
      </c>
      <c r="CI2" s="62">
        <v>1.5350765000000001E-2</v>
      </c>
      <c r="CJ2" s="62">
        <v>13.89598</v>
      </c>
      <c r="CK2" s="62">
        <v>1.4762388E-2</v>
      </c>
      <c r="CL2" s="62">
        <v>1.4227692999999999</v>
      </c>
      <c r="CM2" s="62">
        <v>4.2513823999999998</v>
      </c>
      <c r="CN2" s="62">
        <v>3126.1208000000001</v>
      </c>
      <c r="CO2" s="62">
        <v>5417.0234</v>
      </c>
      <c r="CP2" s="62">
        <v>4563.0825000000004</v>
      </c>
      <c r="CQ2" s="62">
        <v>1480.2997</v>
      </c>
      <c r="CR2" s="62">
        <v>721.54809999999998</v>
      </c>
      <c r="CS2" s="62">
        <v>401.75418000000002</v>
      </c>
      <c r="CT2" s="62">
        <v>3110.4625999999998</v>
      </c>
      <c r="CU2" s="62">
        <v>2233.7800000000002</v>
      </c>
      <c r="CV2" s="62">
        <v>1039.4111</v>
      </c>
      <c r="CW2" s="62">
        <v>2705.9074999999998</v>
      </c>
      <c r="CX2" s="62">
        <v>741.00580000000002</v>
      </c>
      <c r="CY2" s="62">
        <v>3526.5590000000002</v>
      </c>
      <c r="CZ2" s="62">
        <v>2116.9749000000002</v>
      </c>
      <c r="DA2" s="62">
        <v>4909.0519999999997</v>
      </c>
      <c r="DB2" s="62">
        <v>4112.7629999999999</v>
      </c>
      <c r="DC2" s="62">
        <v>6942.3760000000002</v>
      </c>
      <c r="DD2" s="62">
        <v>12386.324000000001</v>
      </c>
      <c r="DE2" s="62">
        <v>3272.7827000000002</v>
      </c>
      <c r="DF2" s="62">
        <v>4156.5510000000004</v>
      </c>
      <c r="DG2" s="62">
        <v>2850.2694999999999</v>
      </c>
      <c r="DH2" s="62">
        <v>323.23009999999999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65.899826000000004</v>
      </c>
      <c r="B6">
        <f>BB2</f>
        <v>19.380678</v>
      </c>
      <c r="C6">
        <f>BC2</f>
        <v>24.623083000000001</v>
      </c>
      <c r="D6">
        <f>BD2</f>
        <v>21.887250000000002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24720</v>
      </c>
      <c r="C2" s="57">
        <f ca="1">YEAR(TODAY())-YEAR(B2)+IF(TODAY()&gt;=DATE(YEAR(TODAY()),MONTH(B2),DAY(B2)),0,-1)</f>
        <v>52</v>
      </c>
      <c r="E2" s="53">
        <v>173</v>
      </c>
      <c r="F2" s="54" t="s">
        <v>40</v>
      </c>
      <c r="G2" s="53">
        <v>73</v>
      </c>
      <c r="H2" s="52" t="s">
        <v>42</v>
      </c>
      <c r="I2" s="73">
        <f>ROUND(G3/E3^2,1)</f>
        <v>24.4</v>
      </c>
    </row>
    <row r="3" spans="1:9">
      <c r="E3" s="52">
        <f>E2/100</f>
        <v>1.73</v>
      </c>
      <c r="F3" s="52" t="s">
        <v>41</v>
      </c>
      <c r="G3" s="52">
        <f>G2</f>
        <v>73</v>
      </c>
      <c r="H3" s="52" t="s">
        <v>42</v>
      </c>
      <c r="I3" s="73"/>
    </row>
    <row r="4" spans="1:9">
      <c r="A4" t="s">
        <v>274</v>
      </c>
    </row>
    <row r="5" spans="1:9">
      <c r="B5" s="61">
        <v>43710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김성래, ID : H1900062)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12일 09:41:35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M17" sqref="M17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43710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52</v>
      </c>
      <c r="G12" s="152"/>
      <c r="H12" s="152"/>
      <c r="I12" s="152"/>
      <c r="K12" s="123">
        <f>'개인정보 및 신체계측 입력'!E2</f>
        <v>173</v>
      </c>
      <c r="L12" s="124"/>
      <c r="M12" s="117">
        <f>'개인정보 및 신체계측 입력'!G2</f>
        <v>73</v>
      </c>
      <c r="N12" s="118"/>
      <c r="O12" s="113" t="s">
        <v>272</v>
      </c>
      <c r="P12" s="107"/>
      <c r="Q12" s="110">
        <f>'개인정보 및 신체계측 입력'!I2</f>
        <v>24.4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김성래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59.56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15.522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24.917999999999999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0.9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18.2</v>
      </c>
      <c r="L72" s="37" t="s">
        <v>54</v>
      </c>
      <c r="M72" s="37">
        <f>ROUND('DRIs DATA'!K8,1)</f>
        <v>7.6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79.760000000000005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218.81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102.09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220.5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77.459999999999994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435.21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212.14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2020-02-14T05:09:30Z</dcterms:modified>
</cp:coreProperties>
</file>