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<sst xmlns="http://schemas.openxmlformats.org/spreadsheetml/2006/main" count="692" uniqueCount="283">
  <si>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</si>
  <si>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</si>
  <si>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</si>
  <si>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</si>
  <si>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</si>
  <si>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</si>
  <si>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</si>
  <si>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</si>
  <si>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</si>
  <si>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</si>
  <si>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</si>
  <si>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</si>
  <si>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</si>
  <si>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</si>
  <si>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</si>
  <si>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</si>
  <si>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</si>
  <si>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</si>
  <si>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</si>
  <si>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</si>
  <si>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</si>
  <si>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</si>
  <si>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</si>
  <si>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</si>
  <si>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</si>
  <si>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</si>
  <si>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</si>
  <si>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</si>
  <si>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</si>
  <si>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</si>
  <si>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</si>
  <si>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</si>
  <si>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</si>
  <si>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</si>
  <si>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</si>
  <si>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</si>
  <si>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</si>
  <si>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</si>
  <si>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</si>
  <si>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</si>
  <si>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</si>
  <si>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</si>
  <si>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</si>
  <si>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</si>
  <si>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</si>
  <si>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</si>
  <si>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</si>
  <si>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</si>
  <si>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</si>
  <si>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</si>
  <si>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</si>
  <si>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</si>
  <si>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</si>
  <si>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</si>
  <si>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</si>
  <si>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</si>
  <si>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</si>
  <si>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</si>
  <si>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</si>
  <si>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</si>
  <si>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</si>
  <si>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</si>
  <si>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</si>
  <si>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</si>
  <si>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</si>
  <si>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</si>
  <si>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</si>
  <si>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</si>
  <si>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</si>
  <si>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</si>
  <si>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</si>
  <si>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</si>
  <si>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</si>
  <si>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</si>
  <si>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</si>
  <si>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</si>
  <si>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</si>
  <si>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</si>
  <si>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</si>
  <si>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</si>
  <si>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</si>
  <si>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</si>
  <si>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</si>
  <si>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</si>
  <si>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</si>
  <si>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</si>
  <si>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</si>
  <si>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</si>
  <si>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</si>
  <si>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</si>
  <si>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</si>
  <si>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</si>
  <si>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</si>
  <si>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</si>
  <si>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</si>
  <si>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</si>
  <si>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</si>
  <si>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</si>
  <si>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</si>
  <si>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</si>
  <si>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</si>
  <si>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</si>
  <si>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</si>
  <si>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</si>
  <si>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</si>
  <si>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</si>
  <si>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</si>
  <si>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</si>
  <si>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</si>
  <si>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</si>
  <si>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</si>
  <si>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</si>
  <si>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</si>
  <si>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</si>
  <si>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</si>
  <si>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</si>
  <si>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</si>
  <si>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</si>
  <si>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</si>
  <si>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</si>
  <si>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</si>
  <si>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</si>
  <si>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</si>
  <si>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</si>
  <si>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</si>
  <si>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</si>
  <si>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</si>
  <si>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</si>
  <si>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</si>
  <si>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</si>
  <si>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</si>
  <si>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</si>
  <si>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</si>
  <si>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</si>
  <si>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</si>
  <si>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</si>
  <si>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</si>
  <si>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</si>
  <si>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</si>
  <si>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</si>
  <si>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</si>
  <si>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</si>
  <si>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</si>
  <si>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</si>
  <si>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</si>
  <si>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</si>
  <si>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</si>
  <si>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</si>
  <si>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</si>
  <si>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</si>
  <si>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</si>
  <si>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</si>
  <si>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</si>
  <si>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</si>
  <si>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</si>
  <si>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</si>
  <si>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</si>
  <si>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</si>
  <si>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</si>
  <si>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</si>
  <si>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</si>
  <si>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</si>
  <si>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</si>
  <si>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</si>
  <si>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</si>
  <si>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</si>
  <si>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</si>
  <si>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</si>
  <si>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</si>
  <si>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</si>
  <si>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</si>
  <si>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</si>
  <si>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</si>
  <si>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</si>
  <si>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</si>
  <si>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</si>
  <si>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</si>
  <si>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</si>
  <si>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</si>
  <si>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</si>
  <si>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</si>
  <si>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</si>
  <si>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</si>
  <si>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</si>
  <si>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</si>
  <si>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</si>
  <si>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</si>
  <si>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</si>
  <si>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</si>
  <si>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</si>
  <si>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</si>
  <si>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</si>
  <si>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</si>
  <si>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</si>
  <si>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</si>
  <si>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</si>
  <si>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</si>
  <si>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</si>
  <si>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</si>
  <si>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</si>
  <si>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</si>
  <si>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</si>
  <si>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</si>
  <si>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</si>
  <si>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</si>
  <si>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</si>
  <si>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</si>
  <si>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</si>
  <si>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</si>
  <si>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</si>
  <si>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</si>
  <si>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</si>
  <si>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</si>
  <si>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</si>
  <si>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</si>
  <si>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</si>
  <si>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</si>
  <si>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</si>
  <si>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</si>
  <si>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</si>
  <si>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</si>
  <si>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</si>
  <si>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</si>
  <si>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</si>
  <si>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</si>
  <si>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</si>
  <si>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</si>
  <si>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</si>
  <si>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</si>
  <si>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</si>
  <si>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</si>
  <si>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</si>
  <si>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</si>
  <si>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</si>
  <si>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</si>
  <si>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</si>
  <si>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</si>
  <si>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</si>
  <si>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</si>
  <si>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</si>
  <si>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</si>
  <si>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</si>
  <si>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</si>
  <si>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</si>
  <si>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</si>
  <si>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</si>
  <si>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</si>
  <si>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</si>
  <si>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</si>
  <si>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</si>
  <si>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</si>
  <si>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</si>
  <si>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</si>
  <si>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</si>
  <si>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</si>
  <si>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</si>
  <si>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</si>
  <si>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</si>
  <si>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</si>
  <si>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</si>
  <si>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</si>
  <si>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</si>
  <si>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</si>
  <si>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</si>
  <si>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</si>
  <si>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</si>
  <si>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</si>
  <si>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</si>
  <si>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</si>
  <si>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</si>
  <si>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</si>
  <si>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</si>
  <si>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</si>
  <si>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</si>
  <si>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</si>
  <si>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</si>
  <si>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</si>
  <si>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</si>
  <si>
    <t>(설문지 : FFQ 95문항 설문지, 사용자 : 장철순, ID : H1900063)</t>
  </si>
  <si>
    <t>출력시각</t>
  </si>
  <si>
    <t>2020년 02월 17일 10:33:44</t>
  </si>
  <si>
    <t>H1900063</t>
  </si>
  <si>
    <t>장철순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</si>
</sst>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75.579390000000004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068096"/>
        <c:axId val="72078080"/>
      </c:barChart>
      <c:catAx>
        <c:axId val="72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078080"/>
        <c:crosses val="autoZero"/>
        <c:auto val="1"/>
        <c:lblAlgn val="ctr"/>
        <c:lblOffset val="100"/>
        <c:noMultiLvlLbl val="0"/>
      </c:catAx>
      <c:valAx>
        <c:axId val="7207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1.6805748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44064"/>
        <c:axId val="141145600"/>
      </c:barChart>
      <c:catAx>
        <c:axId val="1411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45600"/>
        <c:crosses val="autoZero"/>
        <c:auto val="1"/>
        <c:lblAlgn val="ctr"/>
        <c:lblOffset val="100"/>
        <c:noMultiLvlLbl val="0"/>
      </c:catAx>
      <c:valAx>
        <c:axId val="1411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0.79026973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40960"/>
        <c:axId val="141263232"/>
      </c:barChart>
      <c:catAx>
        <c:axId val="1412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63232"/>
        <c:crosses val="autoZero"/>
        <c:auto val="1"/>
        <c:lblAlgn val="ctr"/>
        <c:lblOffset val="100"/>
        <c:noMultiLvlLbl val="0"/>
      </c:catAx>
      <c:valAx>
        <c:axId val="14126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1521.075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88960"/>
        <c:axId val="141290496"/>
      </c:barChart>
      <c:catAx>
        <c:axId val="14128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90496"/>
        <c:crosses val="autoZero"/>
        <c:auto val="1"/>
        <c:lblAlgn val="ctr"/>
        <c:lblOffset val="100"/>
        <c:noMultiLvlLbl val="0"/>
      </c:catAx>
      <c:valAx>
        <c:axId val="14129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2442.2505000000001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24672"/>
        <c:axId val="141326208"/>
      </c:barChart>
      <c:catAx>
        <c:axId val="14132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26208"/>
        <c:crosses val="autoZero"/>
        <c:auto val="1"/>
        <c:lblAlgn val="ctr"/>
        <c:lblOffset val="100"/>
        <c:noMultiLvlLbl val="0"/>
      </c:catAx>
      <c:valAx>
        <c:axId val="1413262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30.880362999999999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61152"/>
        <c:axId val="141362688"/>
      </c:barChart>
      <c:catAx>
        <c:axId val="1413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62688"/>
        <c:crosses val="autoZero"/>
        <c:auto val="1"/>
        <c:lblAlgn val="ctr"/>
        <c:lblOffset val="100"/>
        <c:noMultiLvlLbl val="0"/>
      </c:catAx>
      <c:valAx>
        <c:axId val="14136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98.553749999999994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76896"/>
        <c:axId val="141403264"/>
      </c:barChart>
      <c:catAx>
        <c:axId val="1413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403264"/>
        <c:crosses val="autoZero"/>
        <c:auto val="1"/>
        <c:lblAlgn val="ctr"/>
        <c:lblOffset val="100"/>
        <c:noMultiLvlLbl val="0"/>
      </c:catAx>
      <c:valAx>
        <c:axId val="14140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14.604153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499392"/>
        <c:axId val="141505280"/>
      </c:barChart>
      <c:catAx>
        <c:axId val="1414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05280"/>
        <c:crosses val="autoZero"/>
        <c:auto val="1"/>
        <c:lblAlgn val="ctr"/>
        <c:lblOffset val="100"/>
        <c:noMultiLvlLbl val="0"/>
      </c:catAx>
      <c:valAx>
        <c:axId val="1415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4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626.96094000000005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31776"/>
        <c:axId val="141537664"/>
      </c:barChart>
      <c:catAx>
        <c:axId val="14153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37664"/>
        <c:crosses val="autoZero"/>
        <c:auto val="1"/>
        <c:lblAlgn val="ctr"/>
        <c:lblOffset val="100"/>
        <c:noMultiLvlLbl val="0"/>
      </c:catAx>
      <c:valAx>
        <c:axId val="141537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1.2060781E-2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81312"/>
        <c:axId val="141591296"/>
      </c:barChart>
      <c:catAx>
        <c:axId val="14158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91296"/>
        <c:crosses val="autoZero"/>
        <c:auto val="1"/>
        <c:lblAlgn val="ctr"/>
        <c:lblOffset val="100"/>
        <c:noMultiLvlLbl val="0"/>
      </c:catAx>
      <c:valAx>
        <c:axId val="14159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6.4131390000000001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609600"/>
        <c:axId val="141635968"/>
      </c:barChart>
      <c:catAx>
        <c:axId val="1416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635968"/>
        <c:crosses val="autoZero"/>
        <c:auto val="1"/>
        <c:lblAlgn val="ctr"/>
        <c:lblOffset val="100"/>
        <c:noMultiLvlLbl val="0"/>
      </c:catAx>
      <c:valAx>
        <c:axId val="14163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6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22.083696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873600"/>
        <c:axId val="108875136"/>
      </c:barChart>
      <c:catAx>
        <c:axId val="1088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875136"/>
        <c:crosses val="autoZero"/>
        <c:auto val="1"/>
        <c:lblAlgn val="ctr"/>
        <c:lblOffset val="100"/>
        <c:noMultiLvlLbl val="0"/>
      </c:catAx>
      <c:valAx>
        <c:axId val="10887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8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124.58113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646080"/>
        <c:axId val="141656064"/>
      </c:barChart>
      <c:catAx>
        <c:axId val="1416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656064"/>
        <c:crosses val="autoZero"/>
        <c:auto val="1"/>
        <c:lblAlgn val="ctr"/>
        <c:lblOffset val="100"/>
        <c:noMultiLvlLbl val="0"/>
      </c:catAx>
      <c:valAx>
        <c:axId val="14165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6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123.93915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687040"/>
        <c:axId val="147988480"/>
      </c:barChart>
      <c:catAx>
        <c:axId val="1416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988480"/>
        <c:crosses val="autoZero"/>
        <c:auto val="1"/>
        <c:lblAlgn val="ctr"/>
        <c:lblOffset val="100"/>
        <c:noMultiLvlLbl val="0"/>
      </c:catAx>
      <c:valAx>
        <c:axId val="14798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6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1.2430000000000001</c:v>
                </c:pt>
                <c:pt idx="1">
                  <c:v>4.3140000000000001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7054080"/>
        <c:axId val="157055616"/>
      </c:barChart>
      <c:catAx>
        <c:axId val="15705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5616"/>
        <c:crosses val="autoZero"/>
        <c:auto val="1"/>
        <c:lblAlgn val="ctr"/>
        <c:lblOffset val="100"/>
        <c:noMultiLvlLbl val="0"/>
      </c:catAx>
      <c:valAx>
        <c:axId val="1570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0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5.3709480000000003</c:v>
                </c:pt>
                <c:pt idx="1">
                  <c:v>6.1109586</c:v>
                </c:pt>
                <c:pt idx="2">
                  <c:v>10.509933999999999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273.21044999999998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258112"/>
        <c:axId val="157259648"/>
      </c:barChart>
      <c:catAx>
        <c:axId val="15725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259648"/>
        <c:crosses val="autoZero"/>
        <c:auto val="1"/>
        <c:lblAlgn val="ctr"/>
        <c:lblOffset val="100"/>
        <c:noMultiLvlLbl val="0"/>
      </c:catAx>
      <c:valAx>
        <c:axId val="157259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25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10.791575999999999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290496"/>
        <c:axId val="157292032"/>
      </c:barChart>
      <c:catAx>
        <c:axId val="15729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292032"/>
        <c:crosses val="autoZero"/>
        <c:auto val="1"/>
        <c:lblAlgn val="ctr"/>
        <c:lblOffset val="100"/>
        <c:noMultiLvlLbl val="0"/>
      </c:catAx>
      <c:valAx>
        <c:axId val="15729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2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85.436000000000007</c:v>
                </c:pt>
                <c:pt idx="1">
                  <c:v>3.7930000000000001</c:v>
                </c:pt>
                <c:pt idx="2">
                  <c:v>10.771000000000001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7339008"/>
        <c:axId val="157340800"/>
      </c:barChart>
      <c:catAx>
        <c:axId val="15733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340800"/>
        <c:crosses val="autoZero"/>
        <c:auto val="1"/>
        <c:lblAlgn val="ctr"/>
        <c:lblOffset val="100"/>
        <c:noMultiLvlLbl val="0"/>
      </c:catAx>
      <c:valAx>
        <c:axId val="15734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3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3015.7649999999999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489600"/>
        <c:axId val="158499584"/>
      </c:barChart>
      <c:catAx>
        <c:axId val="1584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499584"/>
        <c:crosses val="autoZero"/>
        <c:auto val="1"/>
        <c:lblAlgn val="ctr"/>
        <c:lblOffset val="100"/>
        <c:noMultiLvlLbl val="0"/>
      </c:catAx>
      <c:valAx>
        <c:axId val="15849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4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40.316733999999997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542464"/>
        <c:axId val="158544256"/>
      </c:barChart>
      <c:catAx>
        <c:axId val="1585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544256"/>
        <c:crosses val="autoZero"/>
        <c:auto val="1"/>
        <c:lblAlgn val="ctr"/>
        <c:lblOffset val="100"/>
        <c:noMultiLvlLbl val="0"/>
      </c:catAx>
      <c:valAx>
        <c:axId val="158544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5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341.75479999999999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562560"/>
        <c:axId val="158580736"/>
      </c:barChart>
      <c:catAx>
        <c:axId val="1585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580736"/>
        <c:crosses val="autoZero"/>
        <c:auto val="1"/>
        <c:lblAlgn val="ctr"/>
        <c:lblOffset val="100"/>
        <c:noMultiLvlLbl val="0"/>
      </c:catAx>
      <c:valAx>
        <c:axId val="15858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5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1.3523628999999999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909312"/>
        <c:axId val="108910848"/>
      </c:barChart>
      <c:catAx>
        <c:axId val="1089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910848"/>
        <c:crosses val="autoZero"/>
        <c:auto val="1"/>
        <c:lblAlgn val="ctr"/>
        <c:lblOffset val="100"/>
        <c:noMultiLvlLbl val="0"/>
      </c:catAx>
      <c:valAx>
        <c:axId val="1089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9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2651.7676000000001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685056"/>
        <c:axId val="158686592"/>
      </c:barChart>
      <c:catAx>
        <c:axId val="158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686592"/>
        <c:crosses val="autoZero"/>
        <c:auto val="1"/>
        <c:lblAlgn val="ctr"/>
        <c:lblOffset val="100"/>
        <c:noMultiLvlLbl val="0"/>
      </c:catAx>
      <c:valAx>
        <c:axId val="1586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12.302379999999999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721536"/>
        <c:axId val="158723072"/>
      </c:barChart>
      <c:catAx>
        <c:axId val="158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723072"/>
        <c:crosses val="autoZero"/>
        <c:auto val="1"/>
        <c:lblAlgn val="ctr"/>
        <c:lblOffset val="100"/>
        <c:noMultiLvlLbl val="0"/>
      </c:catAx>
      <c:valAx>
        <c:axId val="158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1.3642972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024256"/>
        <c:axId val="159025792"/>
      </c:barChart>
      <c:catAx>
        <c:axId val="1590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025792"/>
        <c:crosses val="autoZero"/>
        <c:auto val="1"/>
        <c:lblAlgn val="ctr"/>
        <c:lblOffset val="100"/>
        <c:noMultiLvlLbl val="0"/>
      </c:catAx>
      <c:valAx>
        <c:axId val="1590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110.235085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768768"/>
        <c:axId val="118770304"/>
      </c:barChart>
      <c:catAx>
        <c:axId val="1187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770304"/>
        <c:crosses val="autoZero"/>
        <c:auto val="1"/>
        <c:lblAlgn val="ctr"/>
        <c:lblOffset val="100"/>
        <c:noMultiLvlLbl val="0"/>
      </c:catAx>
      <c:valAx>
        <c:axId val="11877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7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0.98133945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800768"/>
        <c:axId val="118802304"/>
      </c:barChart>
      <c:catAx>
        <c:axId val="11880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802304"/>
        <c:crosses val="autoZero"/>
        <c:auto val="1"/>
        <c:lblAlgn val="ctr"/>
        <c:lblOffset val="100"/>
        <c:noMultiLvlLbl val="0"/>
      </c:catAx>
      <c:valAx>
        <c:axId val="118802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8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16.560656000000002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310208"/>
        <c:axId val="121336576"/>
      </c:barChart>
      <c:catAx>
        <c:axId val="12131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36576"/>
        <c:crosses val="autoZero"/>
        <c:auto val="1"/>
        <c:lblAlgn val="ctr"/>
        <c:lblOffset val="100"/>
        <c:noMultiLvlLbl val="0"/>
      </c:catAx>
      <c:valAx>
        <c:axId val="12133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1.3642972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370496"/>
        <c:axId val="121372032"/>
      </c:barChart>
      <c:catAx>
        <c:axId val="1213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72032"/>
        <c:crosses val="autoZero"/>
        <c:auto val="1"/>
        <c:lblAlgn val="ctr"/>
        <c:lblOffset val="100"/>
        <c:noMultiLvlLbl val="0"/>
      </c:catAx>
      <c:valAx>
        <c:axId val="12137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422.00830000000002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98048"/>
        <c:axId val="138903936"/>
      </c:barChart>
      <c:catAx>
        <c:axId val="1388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03936"/>
        <c:crosses val="autoZero"/>
        <c:auto val="1"/>
        <c:lblAlgn val="ctr"/>
        <c:lblOffset val="100"/>
        <c:noMultiLvlLbl val="0"/>
      </c:catAx>
      <c:valAx>
        <c:axId val="13890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5.7517705000000001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21088"/>
        <c:axId val="138922624"/>
      </c:barChart>
      <c:catAx>
        <c:axId val="1389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22624"/>
        <c:crosses val="autoZero"/>
        <c:auto val="1"/>
        <c:lblAlgn val="ctr"/>
        <c:lblOffset val="100"/>
        <c:noMultiLvlLbl val="0"/>
      </c:catAx>
      <c:valAx>
        <c:axId val="13892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장철순, ID : H1900063)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17일 10:33:44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3015.7649999999999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75.579390000000004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22.083696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85.436000000000007</v>
      </c>
      <c r="G8" s="60">
        <f>'DRIs DATA 입력'!G8</f>
        <v>3.7930000000000001</v>
      </c>
      <c r="H8" s="60">
        <f>'DRIs DATA 입력'!H8</f>
        <v>10.771000000000001</v>
      </c>
      <c r="I8" s="47"/>
      <c r="J8" s="60" t="s">
        <v>217</v>
      </c>
      <c r="K8" s="60">
        <f>'DRIs DATA 입력'!K8</f>
        <v>1.2430000000000001</v>
      </c>
      <c r="L8" s="60">
        <f>'DRIs DATA 입력'!L8</f>
        <v>4.3140000000000001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273.21044999999998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10.791575999999999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1.3523628999999999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110.235085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40.316733999999997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1.6033809000000001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0.98133945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16.560656000000002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1.3642972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422.00830000000002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5.7517705000000001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1.6805748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0.79026973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341.75479999999999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1521.075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2651.7676000000001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2442.2505000000001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30.880362999999999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98.553749999999994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12.302379999999999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14.604153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626.96094000000005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1.2060781E-2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6.4131390000000001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124.58113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123.93915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9" sqref="P59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8">
      <c r="A1" s="159" t="s">
        <v>277</v>
      </c>
      <c r="B1" s="158" t="s">
        <v>278</v>
      </c>
      <c r="C1" s="158"/>
      <c r="D1" s="158"/>
      <c r="E1" s="158"/>
      <c r="F1" s="158"/>
      <c r="G1" s="159" t="s">
        <v>279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</row>
    <row r="2" spans="1:68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</row>
    <row r="3" spans="1:68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</row>
    <row r="4" spans="1:68">
      <c r="A4" s="67" t="s">
        <v>57</v>
      </c>
      <c r="B4" s="67"/>
      <c r="C4" s="67"/>
      <c r="D4" s="158"/>
      <c r="E4" s="64" t="s">
        <v>199</v>
      </c>
      <c r="F4" s="65"/>
      <c r="G4" s="65"/>
      <c r="H4" s="66"/>
      <c r="I4" s="158"/>
      <c r="J4" s="64" t="s">
        <v>200</v>
      </c>
      <c r="K4" s="65"/>
      <c r="L4" s="66"/>
      <c r="M4" s="158"/>
      <c r="N4" s="67" t="s">
        <v>201</v>
      </c>
      <c r="O4" s="67"/>
      <c r="P4" s="67"/>
      <c r="Q4" s="67"/>
      <c r="R4" s="67"/>
      <c r="S4" s="67"/>
      <c r="T4" s="158"/>
      <c r="U4" s="67" t="s">
        <v>202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</row>
    <row r="5" spans="1:68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</row>
    <row r="6" spans="1:68">
      <c r="A6" s="160" t="s">
        <v>57</v>
      </c>
      <c r="B6" s="160">
        <v>2200</v>
      </c>
      <c r="C6" s="160">
        <v>3015.7649999999999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50</v>
      </c>
      <c r="P6" s="160">
        <v>60</v>
      </c>
      <c r="Q6" s="160">
        <v>0</v>
      </c>
      <c r="R6" s="160">
        <v>0</v>
      </c>
      <c r="S6" s="160">
        <v>75.579390000000004</v>
      </c>
      <c r="T6" s="158"/>
      <c r="U6" s="160" t="s">
        <v>215</v>
      </c>
      <c r="V6" s="160">
        <v>0</v>
      </c>
      <c r="W6" s="160">
        <v>0</v>
      </c>
      <c r="X6" s="160">
        <v>25</v>
      </c>
      <c r="Y6" s="160">
        <v>0</v>
      </c>
      <c r="Z6" s="160">
        <v>22.083696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</row>
    <row r="7" spans="1:68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</row>
    <row r="8" spans="1:68">
      <c r="A8" s="158"/>
      <c r="B8" s="158"/>
      <c r="C8" s="158"/>
      <c r="D8" s="158"/>
      <c r="E8" s="160" t="s">
        <v>217</v>
      </c>
      <c r="F8" s="160">
        <v>85.436000000000007</v>
      </c>
      <c r="G8" s="160">
        <v>3.7930000000000001</v>
      </c>
      <c r="H8" s="160">
        <v>10.771000000000001</v>
      </c>
      <c r="I8" s="158"/>
      <c r="J8" s="160" t="s">
        <v>217</v>
      </c>
      <c r="K8" s="160">
        <v>1.2430000000000001</v>
      </c>
      <c r="L8" s="160">
        <v>4.3140000000000001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</row>
    <row r="9" spans="1:68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</row>
    <row r="10" spans="1:68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</row>
    <row r="11" spans="1:68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</row>
    <row r="12" spans="1:68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</row>
    <row r="13" spans="1:68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</row>
    <row r="14" spans="1:68">
      <c r="A14" s="67" t="s">
        <v>219</v>
      </c>
      <c r="B14" s="67"/>
      <c r="C14" s="67"/>
      <c r="D14" s="67"/>
      <c r="E14" s="67"/>
      <c r="F14" s="67"/>
      <c r="G14" s="158"/>
      <c r="H14" s="67" t="s">
        <v>220</v>
      </c>
      <c r="I14" s="67"/>
      <c r="J14" s="67"/>
      <c r="K14" s="67"/>
      <c r="L14" s="67"/>
      <c r="M14" s="67"/>
      <c r="N14" s="158"/>
      <c r="O14" s="67" t="s">
        <v>221</v>
      </c>
      <c r="P14" s="67"/>
      <c r="Q14" s="67"/>
      <c r="R14" s="67"/>
      <c r="S14" s="67"/>
      <c r="T14" s="67"/>
      <c r="U14" s="158"/>
      <c r="V14" s="67" t="s">
        <v>222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</row>
    <row r="15" spans="1:68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</row>
    <row r="16" spans="1:68">
      <c r="A16" s="160" t="s">
        <v>223</v>
      </c>
      <c r="B16" s="160">
        <v>530</v>
      </c>
      <c r="C16" s="160">
        <v>750</v>
      </c>
      <c r="D16" s="160">
        <v>0</v>
      </c>
      <c r="E16" s="160">
        <v>3000</v>
      </c>
      <c r="F16" s="160">
        <v>273.21044999999998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10.791575999999999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1.3523628999999999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110.235085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</row>
    <row r="17" spans="1:68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</row>
    <row r="18" spans="1:68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</row>
    <row r="19" spans="1:68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</row>
    <row r="20" spans="1:68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</row>
    <row r="21" spans="1:68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</row>
    <row r="22" spans="1:68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</row>
    <row r="23" spans="1:68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157"/>
      <c r="BL23" s="157"/>
      <c r="BM23" s="157"/>
      <c r="BN23" s="157"/>
      <c r="BO23" s="157"/>
      <c r="BP23" s="157"/>
    </row>
    <row r="24" spans="1:68">
      <c r="A24" s="67" t="s">
        <v>225</v>
      </c>
      <c r="B24" s="67"/>
      <c r="C24" s="67"/>
      <c r="D24" s="67"/>
      <c r="E24" s="67"/>
      <c r="F24" s="67"/>
      <c r="G24" s="158"/>
      <c r="H24" s="67" t="s">
        <v>226</v>
      </c>
      <c r="I24" s="67"/>
      <c r="J24" s="67"/>
      <c r="K24" s="67"/>
      <c r="L24" s="67"/>
      <c r="M24" s="67"/>
      <c r="N24" s="158"/>
      <c r="O24" s="67" t="s">
        <v>227</v>
      </c>
      <c r="P24" s="67"/>
      <c r="Q24" s="67"/>
      <c r="R24" s="67"/>
      <c r="S24" s="67"/>
      <c r="T24" s="67"/>
      <c r="U24" s="158"/>
      <c r="V24" s="67" t="s">
        <v>228</v>
      </c>
      <c r="W24" s="67"/>
      <c r="X24" s="67"/>
      <c r="Y24" s="67"/>
      <c r="Z24" s="67"/>
      <c r="AA24" s="67"/>
      <c r="AB24" s="158"/>
      <c r="AC24" s="67" t="s">
        <v>229</v>
      </c>
      <c r="AD24" s="67"/>
      <c r="AE24" s="67"/>
      <c r="AF24" s="67"/>
      <c r="AG24" s="67"/>
      <c r="AH24" s="67"/>
      <c r="AI24" s="158"/>
      <c r="AJ24" s="67" t="s">
        <v>230</v>
      </c>
      <c r="AK24" s="67"/>
      <c r="AL24" s="67"/>
      <c r="AM24" s="67"/>
      <c r="AN24" s="67"/>
      <c r="AO24" s="67"/>
      <c r="AP24" s="158"/>
      <c r="AQ24" s="67" t="s">
        <v>231</v>
      </c>
      <c r="AR24" s="67"/>
      <c r="AS24" s="67"/>
      <c r="AT24" s="67"/>
      <c r="AU24" s="67"/>
      <c r="AV24" s="67"/>
      <c r="AW24" s="158"/>
      <c r="AX24" s="67" t="s">
        <v>232</v>
      </c>
      <c r="AY24" s="67"/>
      <c r="AZ24" s="67"/>
      <c r="BA24" s="67"/>
      <c r="BB24" s="67"/>
      <c r="BC24" s="67"/>
      <c r="BD24" s="158"/>
      <c r="BE24" s="67" t="s">
        <v>233</v>
      </c>
      <c r="BF24" s="67"/>
      <c r="BG24" s="67"/>
      <c r="BH24" s="67"/>
      <c r="BI24" s="67"/>
      <c r="BJ24" s="67"/>
      <c r="BK24" s="157"/>
      <c r="BL24" s="157"/>
      <c r="BM24" s="157"/>
      <c r="BN24" s="157"/>
      <c r="BO24" s="157"/>
      <c r="BP24" s="157"/>
    </row>
    <row r="25" spans="1:68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  <c r="BK25" s="157"/>
      <c r="BL25" s="157"/>
      <c r="BM25" s="157"/>
      <c r="BN25" s="157"/>
      <c r="BO25" s="157"/>
      <c r="BP25" s="157"/>
    </row>
    <row r="26" spans="1:68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40.316733999999997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1.6033809000000001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0.98133945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16.560656000000002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1.3642972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422.00830000000002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5.7517705000000001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1.6805748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0.79026973</v>
      </c>
      <c r="BK26" s="157"/>
      <c r="BL26" s="157"/>
      <c r="BM26" s="157"/>
      <c r="BN26" s="157"/>
      <c r="BO26" s="157"/>
      <c r="BP26" s="157"/>
    </row>
    <row r="27" spans="1:68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</row>
    <row r="28" spans="1:68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</row>
    <row r="29" spans="1:68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</row>
    <row r="30" spans="1:68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</row>
    <row r="31" spans="1:68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</row>
    <row r="32" spans="1:68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2"/>
      <c r="BL33" s="162"/>
      <c r="BM33" s="162"/>
      <c r="BN33" s="162"/>
      <c r="BO33" s="162"/>
      <c r="BP33" s="162"/>
    </row>
    <row r="34" spans="1:68">
      <c r="A34" s="67" t="s">
        <v>236</v>
      </c>
      <c r="B34" s="67"/>
      <c r="C34" s="67"/>
      <c r="D34" s="67"/>
      <c r="E34" s="67"/>
      <c r="F34" s="67"/>
      <c r="G34" s="158"/>
      <c r="H34" s="67" t="s">
        <v>237</v>
      </c>
      <c r="I34" s="67"/>
      <c r="J34" s="67"/>
      <c r="K34" s="67"/>
      <c r="L34" s="67"/>
      <c r="M34" s="67"/>
      <c r="N34" s="158"/>
      <c r="O34" s="67" t="s">
        <v>238</v>
      </c>
      <c r="P34" s="67"/>
      <c r="Q34" s="67"/>
      <c r="R34" s="67"/>
      <c r="S34" s="67"/>
      <c r="T34" s="67"/>
      <c r="U34" s="158"/>
      <c r="V34" s="67" t="s">
        <v>239</v>
      </c>
      <c r="W34" s="67"/>
      <c r="X34" s="67"/>
      <c r="Y34" s="67"/>
      <c r="Z34" s="67"/>
      <c r="AA34" s="67"/>
      <c r="AB34" s="158"/>
      <c r="AC34" s="67" t="s">
        <v>240</v>
      </c>
      <c r="AD34" s="67"/>
      <c r="AE34" s="67"/>
      <c r="AF34" s="67"/>
      <c r="AG34" s="67"/>
      <c r="AH34" s="67"/>
      <c r="AI34" s="158"/>
      <c r="AJ34" s="67" t="s">
        <v>241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</row>
    <row r="35" spans="1:68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341.75479999999999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1521.075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2651.7676000000001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2442.2505000000001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30.880362999999999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98.553749999999994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158"/>
      <c r="BL43" s="158"/>
      <c r="BM43" s="158"/>
      <c r="BN43" s="158"/>
      <c r="BO43" s="158"/>
      <c r="BP43" s="158"/>
    </row>
    <row r="44" spans="1:68">
      <c r="A44" s="67" t="s">
        <v>243</v>
      </c>
      <c r="B44" s="67"/>
      <c r="C44" s="67"/>
      <c r="D44" s="67"/>
      <c r="E44" s="67"/>
      <c r="F44" s="67"/>
      <c r="G44" s="158"/>
      <c r="H44" s="67" t="s">
        <v>244</v>
      </c>
      <c r="I44" s="67"/>
      <c r="J44" s="67"/>
      <c r="K44" s="67"/>
      <c r="L44" s="67"/>
      <c r="M44" s="67"/>
      <c r="N44" s="158"/>
      <c r="O44" s="67" t="s">
        <v>245</v>
      </c>
      <c r="P44" s="67"/>
      <c r="Q44" s="67"/>
      <c r="R44" s="67"/>
      <c r="S44" s="67"/>
      <c r="T44" s="67"/>
      <c r="U44" s="158"/>
      <c r="V44" s="67" t="s">
        <v>246</v>
      </c>
      <c r="W44" s="67"/>
      <c r="X44" s="67"/>
      <c r="Y44" s="67"/>
      <c r="Z44" s="67"/>
      <c r="AA44" s="67"/>
      <c r="AB44" s="158"/>
      <c r="AC44" s="67" t="s">
        <v>247</v>
      </c>
      <c r="AD44" s="67"/>
      <c r="AE44" s="67"/>
      <c r="AF44" s="67"/>
      <c r="AG44" s="67"/>
      <c r="AH44" s="67"/>
      <c r="AI44" s="158"/>
      <c r="AJ44" s="67" t="s">
        <v>248</v>
      </c>
      <c r="AK44" s="67"/>
      <c r="AL44" s="67"/>
      <c r="AM44" s="67"/>
      <c r="AN44" s="67"/>
      <c r="AO44" s="67"/>
      <c r="AP44" s="158"/>
      <c r="AQ44" s="67" t="s">
        <v>249</v>
      </c>
      <c r="AR44" s="67"/>
      <c r="AS44" s="67"/>
      <c r="AT44" s="67"/>
      <c r="AU44" s="67"/>
      <c r="AV44" s="67"/>
      <c r="AW44" s="158"/>
      <c r="AX44" s="67" t="s">
        <v>250</v>
      </c>
      <c r="AY44" s="67"/>
      <c r="AZ44" s="67"/>
      <c r="BA44" s="67"/>
      <c r="BB44" s="67"/>
      <c r="BC44" s="67"/>
      <c r="BD44" s="158"/>
      <c r="BE44" s="67" t="s">
        <v>251</v>
      </c>
      <c r="BF44" s="67"/>
      <c r="BG44" s="67"/>
      <c r="BH44" s="67"/>
      <c r="BI44" s="67"/>
      <c r="BJ44" s="67"/>
      <c r="BK44" s="158"/>
      <c r="BL44" s="158"/>
      <c r="BM44" s="158"/>
      <c r="BN44" s="158"/>
      <c r="BO44" s="158"/>
      <c r="BP44" s="158"/>
    </row>
    <row r="45" spans="1:68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  <c r="BK45" s="158"/>
      <c r="BL45" s="158"/>
      <c r="BM45" s="158"/>
      <c r="BN45" s="158"/>
      <c r="BO45" s="158"/>
      <c r="BP45" s="158"/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12.302379999999999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14.604153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626.96094000000005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1.2060781E-2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6.4131390000000001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124.58113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123.93915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  <c r="BK46" s="158"/>
      <c r="BL46" s="158"/>
      <c r="BM46" s="158"/>
      <c r="BN46" s="158"/>
      <c r="BO46" s="158"/>
      <c r="BP46" s="158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4:C4"/>
    <mergeCell ref="E4:H4"/>
    <mergeCell ref="N4:S4"/>
    <mergeCell ref="J4:L4"/>
    <mergeCell ref="A14:F14"/>
    <mergeCell ref="H14:M14"/>
    <mergeCell ref="O14:T14"/>
    <mergeCell ref="A13:AA13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3:Z3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3" sqref="C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163" t="s">
        <v>281</v>
      </c>
      <c r="B2" s="163" t="s">
        <v>282</v>
      </c>
      <c r="C2" s="163" t="s">
        <v>276</v>
      </c>
      <c r="D2" s="163">
        <v>63</v>
      </c>
      <c r="E2" s="163">
        <v>3015.7649999999999</v>
      </c>
      <c r="F2" s="163">
        <v>599.51549999999997</v>
      </c>
      <c r="G2" s="163">
        <v>26.61647</v>
      </c>
      <c r="H2" s="163">
        <v>18.911315999999999</v>
      </c>
      <c r="I2" s="163">
        <v>7.7051550000000004</v>
      </c>
      <c r="J2" s="163">
        <v>75.579390000000004</v>
      </c>
      <c r="K2" s="163">
        <v>61.589877999999999</v>
      </c>
      <c r="L2" s="163">
        <v>13.989513000000001</v>
      </c>
      <c r="M2" s="163">
        <v>22.083696</v>
      </c>
      <c r="N2" s="163">
        <v>2.7793415000000001</v>
      </c>
      <c r="O2" s="163">
        <v>9.5758150000000004</v>
      </c>
      <c r="P2" s="163">
        <v>451.7199</v>
      </c>
      <c r="Q2" s="163">
        <v>14.097863</v>
      </c>
      <c r="R2" s="163">
        <v>273.21044999999998</v>
      </c>
      <c r="S2" s="163">
        <v>47.838524</v>
      </c>
      <c r="T2" s="163">
        <v>2704.4630999999999</v>
      </c>
      <c r="U2" s="163">
        <v>1.3523628999999999</v>
      </c>
      <c r="V2" s="163">
        <v>10.791575999999999</v>
      </c>
      <c r="W2" s="163">
        <v>110.235085</v>
      </c>
      <c r="X2" s="163">
        <v>40.316733999999997</v>
      </c>
      <c r="Y2" s="163">
        <v>1.6033809000000001</v>
      </c>
      <c r="Z2" s="163">
        <v>0.98133945</v>
      </c>
      <c r="AA2" s="163">
        <v>16.560656000000002</v>
      </c>
      <c r="AB2" s="163">
        <v>1.3642972</v>
      </c>
      <c r="AC2" s="163">
        <v>422.00830000000002</v>
      </c>
      <c r="AD2" s="163">
        <v>5.7517705000000001</v>
      </c>
      <c r="AE2" s="163">
        <v>1.6805748</v>
      </c>
      <c r="AF2" s="163">
        <v>0.79026973</v>
      </c>
      <c r="AG2" s="163">
        <v>341.75479999999999</v>
      </c>
      <c r="AH2" s="163">
        <v>219.02234000000001</v>
      </c>
      <c r="AI2" s="163">
        <v>122.73244</v>
      </c>
      <c r="AJ2" s="163">
        <v>1521.075</v>
      </c>
      <c r="AK2" s="163">
        <v>2651.7676000000001</v>
      </c>
      <c r="AL2" s="163">
        <v>30.880362999999999</v>
      </c>
      <c r="AM2" s="163">
        <v>2442.2505000000001</v>
      </c>
      <c r="AN2" s="163">
        <v>98.553749999999994</v>
      </c>
      <c r="AO2" s="163">
        <v>12.302379999999999</v>
      </c>
      <c r="AP2" s="163">
        <v>9.9943179999999998</v>
      </c>
      <c r="AQ2" s="163">
        <v>2.3080611000000002</v>
      </c>
      <c r="AR2" s="163">
        <v>14.604153</v>
      </c>
      <c r="AS2" s="163">
        <v>626.96094000000005</v>
      </c>
      <c r="AT2" s="163">
        <v>1.2060781E-2</v>
      </c>
      <c r="AU2" s="163">
        <v>6.4131390000000001</v>
      </c>
      <c r="AV2" s="163">
        <v>124.58113</v>
      </c>
      <c r="AW2" s="163">
        <v>123.93915</v>
      </c>
      <c r="AX2" s="163">
        <v>4.0899159999999997E-2</v>
      </c>
      <c r="AY2" s="163">
        <v>0.83944779999999997</v>
      </c>
      <c r="AZ2" s="163">
        <v>179.88335000000001</v>
      </c>
      <c r="BA2" s="163">
        <v>21.995101999999999</v>
      </c>
      <c r="BB2" s="163">
        <v>5.3709480000000003</v>
      </c>
      <c r="BC2" s="163">
        <v>6.1109586</v>
      </c>
      <c r="BD2" s="163">
        <v>10.509933999999999</v>
      </c>
      <c r="BE2" s="163">
        <v>1.0320107000000001</v>
      </c>
      <c r="BF2" s="163">
        <v>6.294689</v>
      </c>
      <c r="BG2" s="163">
        <v>2.7754896000000001E-3</v>
      </c>
      <c r="BH2" s="163">
        <v>3.4523526999999999E-3</v>
      </c>
      <c r="BI2" s="163">
        <v>2.6606487000000001E-3</v>
      </c>
      <c r="BJ2" s="163">
        <v>3.0923224999999999E-2</v>
      </c>
      <c r="BK2" s="163">
        <v>2.1349920000000001E-4</v>
      </c>
      <c r="BL2" s="163">
        <v>7.125418E-2</v>
      </c>
      <c r="BM2" s="163">
        <v>0.84354079999999998</v>
      </c>
      <c r="BN2" s="163">
        <v>0.22765386000000001</v>
      </c>
      <c r="BO2" s="163">
        <v>18.689474000000001</v>
      </c>
      <c r="BP2" s="163">
        <v>2.7959719999999999</v>
      </c>
      <c r="BQ2" s="163">
        <v>6.3101529999999997</v>
      </c>
      <c r="BR2" s="163">
        <v>26.493040000000001</v>
      </c>
      <c r="BS2" s="163">
        <v>13.740963000000001</v>
      </c>
      <c r="BT2" s="163">
        <v>3.3591905</v>
      </c>
      <c r="BU2" s="163">
        <v>5.3770131999999998E-2</v>
      </c>
      <c r="BV2" s="163">
        <v>1.0568334E-2</v>
      </c>
      <c r="BW2" s="163">
        <v>0.23165514000000001</v>
      </c>
      <c r="BX2" s="163">
        <v>0.39595102999999998</v>
      </c>
      <c r="BY2" s="163">
        <v>5.6753400000000002E-2</v>
      </c>
      <c r="BZ2" s="163">
        <v>2.7564990000000003E-4</v>
      </c>
      <c r="CA2" s="163">
        <v>0.61758679999999999</v>
      </c>
      <c r="CB2" s="163">
        <v>1.2581723E-3</v>
      </c>
      <c r="CC2" s="163">
        <v>3.9319119999999999E-2</v>
      </c>
      <c r="CD2" s="163">
        <v>0.37280849999999999</v>
      </c>
      <c r="CE2" s="163">
        <v>5.5292424E-2</v>
      </c>
      <c r="CF2" s="163">
        <v>0.11951593000000001</v>
      </c>
      <c r="CG2" s="163">
        <v>0</v>
      </c>
      <c r="CH2" s="163">
        <v>1.4079970000000001E-2</v>
      </c>
      <c r="CI2" s="163">
        <v>2.5327988E-3</v>
      </c>
      <c r="CJ2" s="163">
        <v>0.77891239999999995</v>
      </c>
      <c r="CK2" s="163">
        <v>1.4514986000000001E-2</v>
      </c>
      <c r="CL2" s="163">
        <v>0.66136676000000005</v>
      </c>
      <c r="CM2" s="163">
        <v>0.80670649999999999</v>
      </c>
      <c r="CN2" s="163">
        <v>3561.7685999999999</v>
      </c>
      <c r="CO2" s="163">
        <v>6074.9080000000004</v>
      </c>
      <c r="CP2" s="163">
        <v>2121.7516999999998</v>
      </c>
      <c r="CQ2" s="163">
        <v>974.745</v>
      </c>
      <c r="CR2" s="163">
        <v>621.60344999999995</v>
      </c>
      <c r="CS2" s="163">
        <v>930.15560000000005</v>
      </c>
      <c r="CT2" s="163">
        <v>3468.8883999999998</v>
      </c>
      <c r="CU2" s="163">
        <v>1618.6270999999999</v>
      </c>
      <c r="CV2" s="163">
        <v>3044.4162999999999</v>
      </c>
      <c r="CW2" s="163">
        <v>1588.1484</v>
      </c>
      <c r="CX2" s="163">
        <v>539.822</v>
      </c>
      <c r="CY2" s="163">
        <v>5054.5259999999998</v>
      </c>
      <c r="CZ2" s="163">
        <v>1533.8694</v>
      </c>
      <c r="DA2" s="163">
        <v>5067.9080000000004</v>
      </c>
      <c r="DB2" s="163">
        <v>5466.1943000000001</v>
      </c>
      <c r="DC2" s="163">
        <v>6600.7446</v>
      </c>
      <c r="DD2" s="163">
        <v>8915.9320000000007</v>
      </c>
      <c r="DE2" s="163">
        <v>1444.704</v>
      </c>
      <c r="DF2" s="163">
        <v>6320.59</v>
      </c>
      <c r="DG2" s="163">
        <v>2177.2541999999999</v>
      </c>
      <c r="DH2" s="163">
        <v>65.713134999999994</v>
      </c>
      <c r="DI2" s="163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21.995101999999999</v>
      </c>
      <c r="B6">
        <f>BB2</f>
        <v>5.3709480000000003</v>
      </c>
      <c r="C6">
        <f>BC2</f>
        <v>6.1109586</v>
      </c>
      <c r="D6">
        <f>BD2</f>
        <v>10.509933999999999</v>
      </c>
    </row>
    <row r="7" spans="1:11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>
      <c r="A2" s="55" t="s">
        <v>256</v>
      </c>
      <c r="B2" s="56">
        <v>20407</v>
      </c>
      <c r="C2" s="57">
        <f ca="1">YEAR(TODAY())-YEAR(B2)+IF(TODAY()&gt;=DATE(YEAR(TODAY()),MONTH(B2),DAY(B2)),0,-1)</f>
        <v>64</v>
      </c>
      <c r="E2" s="53">
        <v>166</v>
      </c>
      <c r="F2" s="54" t="s">
        <v>40</v>
      </c>
      <c r="G2" s="53">
        <v>67</v>
      </c>
      <c r="H2" s="52" t="s">
        <v>42</v>
      </c>
      <c r="I2" s="70">
        <f>ROUND(G3/E3^2,1)</f>
        <v>24.3</v>
      </c>
    </row>
    <row r="3" spans="1:9">
      <c r="E3" s="52">
        <f>E2/100</f>
        <v>1.66</v>
      </c>
      <c r="F3" s="52" t="s">
        <v>41</v>
      </c>
      <c r="G3" s="52">
        <f>G2</f>
        <v>67</v>
      </c>
      <c r="H3" s="52" t="s">
        <v>42</v>
      </c>
      <c r="I3" s="70"/>
    </row>
    <row r="4" spans="1:9">
      <c r="A4" t="s">
        <v>274</v>
      </c>
    </row>
    <row r="5" spans="1:9">
      <c r="B5" s="61">
        <v>43711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장철순, ID : H1900063)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02월 17일 10:33:44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9" sqref="J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3" t="s">
        <v>31</v>
      </c>
      <c r="D10" s="143"/>
      <c r="E10" s="144"/>
      <c r="F10" s="142">
        <f>'개인정보 및 신체계측 입력'!B5</f>
        <v>43711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>
      <c r="C12" s="143" t="s">
        <v>33</v>
      </c>
      <c r="D12" s="143"/>
      <c r="E12" s="144"/>
      <c r="F12" s="149">
        <f ca="1">'개인정보 및 신체계측 입력'!C2</f>
        <v>64</v>
      </c>
      <c r="G12" s="149"/>
      <c r="H12" s="149"/>
      <c r="I12" s="149"/>
      <c r="K12" s="120">
        <f>'개인정보 및 신체계측 입력'!E2</f>
        <v>166</v>
      </c>
      <c r="L12" s="121"/>
      <c r="M12" s="114">
        <f>'개인정보 및 신체계측 입력'!G2</f>
        <v>67</v>
      </c>
      <c r="N12" s="115"/>
      <c r="O12" s="110" t="s">
        <v>272</v>
      </c>
      <c r="P12" s="104"/>
      <c r="Q12" s="107">
        <f>'개인정보 및 신체계측 입력'!I2</f>
        <v>24.3</v>
      </c>
      <c r="R12" s="107"/>
      <c r="S12" s="107"/>
    </row>
    <row r="13" spans="1:19" ht="18" customHeight="1" thickBot="1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>
      <c r="C14" s="147" t="s">
        <v>32</v>
      </c>
      <c r="D14" s="147"/>
      <c r="E14" s="148"/>
      <c r="F14" s="108" t="str">
        <f>MID('DRIs DATA'!B1,28,3)</f>
        <v>장철순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85.436000000000007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3.7930000000000001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10.771000000000001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0.6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8" t="s">
        <v>55</v>
      </c>
      <c r="R69" s="36"/>
      <c r="S69" s="36"/>
      <c r="T69" s="6"/>
    </row>
    <row r="70" spans="2:21" ht="18" customHeight="1" thickBot="1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4.3</v>
      </c>
      <c r="L72" s="37" t="s">
        <v>54</v>
      </c>
      <c r="M72" s="37">
        <f>ROUND('DRIs DATA'!K8,1)</f>
        <v>1.2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>
      <c r="B94" s="134" t="s">
        <v>172</v>
      </c>
      <c r="C94" s="132"/>
      <c r="D94" s="132"/>
      <c r="E94" s="132"/>
      <c r="F94" s="92">
        <f>ROUND('DRIs DATA'!F16/'DRIs DATA'!C16*100,2)</f>
        <v>36.43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89.93</v>
      </c>
      <c r="R94" s="132" t="s">
        <v>168</v>
      </c>
      <c r="S94" s="132"/>
      <c r="T94" s="133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>
      <c r="B121" s="44" t="s">
        <v>172</v>
      </c>
      <c r="C121" s="16"/>
      <c r="D121" s="16"/>
      <c r="E121" s="15"/>
      <c r="F121" s="92">
        <f>ROUND('DRIs DATA'!F26/'DRIs DATA'!C26*100,2)</f>
        <v>40.32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90.95</v>
      </c>
      <c r="R121" s="132" t="s">
        <v>167</v>
      </c>
      <c r="S121" s="132"/>
      <c r="T121" s="133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ht="17.25" thickBot="1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>
      <c r="B172" s="43" t="s">
        <v>172</v>
      </c>
      <c r="C172" s="20"/>
      <c r="D172" s="20"/>
      <c r="E172" s="6"/>
      <c r="F172" s="92">
        <f>ROUND('DRIs DATA'!F36/'DRIs DATA'!C36*100,2)</f>
        <v>42.72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176.78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>
      <c r="B197" s="43" t="s">
        <v>172</v>
      </c>
      <c r="C197" s="20"/>
      <c r="D197" s="20"/>
      <c r="E197" s="6"/>
      <c r="F197" s="92">
        <f>ROUND('DRIs DATA'!F46/'DRIs DATA'!C46*100,2)</f>
        <v>123.02</v>
      </c>
      <c r="G197" s="92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>
      <c r="K205" s="10"/>
    </row>
    <row r="206" spans="2:20" ht="18" customHeight="1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2020-02-21T06:50:24Z</dcterms:modified>
</cp:coreProperties>
</file>