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<sst xmlns="http://schemas.openxmlformats.org/spreadsheetml/2006/main" count="692" uniqueCount="338">
  <si>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</si>
  <si>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</si>
  <si>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</si>
  <si>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</si>
  <si>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</si>
  <si>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</si>
  <si>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</si>
  <si>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</si>
  <si>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</si>
  <si>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</si>
  <si>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</si>
  <si>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</si>
  <si>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</si>
  <si>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</si>
  <si>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</si>
  <si>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</si>
  <si>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</si>
  <si>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</si>
  <si>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</si>
  <si>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</si>
  <si>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</si>
  <si>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</si>
  <si>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</si>
  <si>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</si>
  <si>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</si>
  <si>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</si>
  <si>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</si>
  <si>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</si>
  <si>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</si>
  <si>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</si>
  <si>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</si>
  <si>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</si>
  <si>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</si>
  <si>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</si>
  <si>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</si>
  <si>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</si>
  <si>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</si>
  <si>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</si>
  <si>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</si>
  <si>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</si>
  <si>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</si>
  <si>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</si>
  <si>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</si>
  <si>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</si>
  <si>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</si>
  <si>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</si>
  <si>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</si>
  <si>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</si>
  <si>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</si>
  <si>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</si>
  <si>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</si>
  <si>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</si>
  <si>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</si>
  <si>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</si>
  <si>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</si>
  <si>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</si>
  <si>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</si>
  <si>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</si>
  <si>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</si>
  <si>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</si>
  <si>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</si>
  <si>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</si>
  <si>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</si>
  <si>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</si>
  <si>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</si>
  <si>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</si>
  <si>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</si>
  <si>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</si>
  <si>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</si>
  <si>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</si>
  <si>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</si>
  <si>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</si>
  <si>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</si>
  <si>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</si>
  <si>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</si>
  <si>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</si>
  <si>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</si>
  <si>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</si>
  <si>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</si>
  <si>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</si>
  <si>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</si>
  <si>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</si>
  <si>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</si>
  <si>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</si>
  <si>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</si>
  <si>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</si>
  <si>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</si>
  <si>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</si>
  <si>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</si>
  <si>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</si>
  <si>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</si>
  <si>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</si>
  <si>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</si>
  <si>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</si>
  <si>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</si>
  <si>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</si>
  <si>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</si>
  <si>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</si>
  <si>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</si>
  <si>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</si>
  <si>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</si>
  <si>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</si>
  <si>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</si>
  <si>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</si>
  <si>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</si>
  <si>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</si>
  <si>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</si>
  <si>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</si>
  <si>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</si>
  <si>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</si>
  <si>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</si>
  <si>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</si>
  <si>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</si>
  <si>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</si>
  <si>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</si>
  <si>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</si>
  <si>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</si>
  <si>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</si>
  <si>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</si>
  <si>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</si>
  <si>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</si>
  <si>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</si>
  <si>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</si>
  <si>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</si>
  <si>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</si>
  <si>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</si>
  <si>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</si>
  <si>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</si>
  <si>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</si>
  <si>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</si>
  <si>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</si>
  <si>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</si>
  <si>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</si>
  <si>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</si>
  <si>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</si>
  <si>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</si>
  <si>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</si>
  <si>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</si>
  <si>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</si>
  <si>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</si>
  <si>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</si>
  <si>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</si>
  <si>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</si>
  <si>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</si>
  <si>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</si>
  <si>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</si>
  <si>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</si>
  <si>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</si>
  <si>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</si>
  <si>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</si>
  <si>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</si>
  <si>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</si>
  <si>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</si>
  <si>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</si>
  <si>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</si>
  <si>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</si>
  <si>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</si>
  <si>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</si>
  <si>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</si>
  <si>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</si>
  <si>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</si>
  <si>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</si>
  <si>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</si>
  <si>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</si>
  <si>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</si>
  <si>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</si>
  <si>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</si>
  <si>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</si>
  <si>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</si>
  <si>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</si>
  <si>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</si>
  <si>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</si>
  <si>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</si>
  <si>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</si>
  <si>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</si>
  <si>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</si>
  <si>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</si>
  <si>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</si>
  <si>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</si>
  <si>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</si>
  <si>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</si>
  <si>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</si>
  <si>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</si>
  <si>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</si>
  <si>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</si>
  <si>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</si>
  <si>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</si>
  <si>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</si>
  <si>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</si>
  <si>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</si>
  <si>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</si>
  <si>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</si>
  <si>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</si>
  <si>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</si>
  <si>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</si>
  <si>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</si>
  <si>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</si>
  <si>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</si>
  <si>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</si>
  <si>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</si>
  <si>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</si>
  <si>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</si>
  <si>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</si>
  <si>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</si>
  <si>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</si>
  <si>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</si>
  <si>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</si>
  <si>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</si>
  <si>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</si>
  <si>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</si>
  <si>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</si>
  <si>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</si>
  <si>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</si>
  <si>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</si>
  <si>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</si>
  <si>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</si>
  <si>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</si>
  <si>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</si>
  <si>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</si>
  <si>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</si>
  <si>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</si>
  <si>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</si>
  <si>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</si>
  <si>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</si>
  <si>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</si>
  <si>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</si>
  <si>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</si>
  <si>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</si>
  <si>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</si>
  <si>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</si>
  <si>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</si>
  <si>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</si>
  <si>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</si>
  <si>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</si>
  <si>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</si>
  <si>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</si>
  <si>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</si>
  <si>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</si>
  <si>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</si>
  <si>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</si>
  <si>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</si>
  <si>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</si>
  <si>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</si>
  <si>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</si>
  <si>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</si>
  <si>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</si>
  <si>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</si>
  <si>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</si>
  <si>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</si>
  <si>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</si>
  <si>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</si>
  <si>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</si>
  <si>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</si>
  <si>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</si>
  <si>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</si>
  <si>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</si>
  <si>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</si>
  <si>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</si>
  <si>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</si>
  <si>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</si>
  <si>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</si>
  <si>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</si>
  <si>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</si>
  <si>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</si>
  <si>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</si>
  <si>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</si>
  <si>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</si>
  <si>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</si>
  <si>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</si>
  <si>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</si>
  <si>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</si>
  <si>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</si>
  <si>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</si>
  <si>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</si>
  <si>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</si>
  <si>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</si>
  <si>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</si>
  <si>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</si>
  <si>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</si>
  <si>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</si>
  <si>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</si>
  <si>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</si>
  <si>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</si>
  <si>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</si>
  <si>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</si>
  <si>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</si>
  <si>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</si>
  <si>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</si>
  <si>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</si>
  <si>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</si>
  <si>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</si>
  <si>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</si>
  <si>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</si>
  <si>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</si>
  <si>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</si>
  <si>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</si>
  <si>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</si>
  <si>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</si>
  <si>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</si>
  <si>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</si>
  <si>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</si>
  <si>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</si>
  <si>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</si>
  <si>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</si>
  <si>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</si>
  <si>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</si>
  <si>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</si>
  <si>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</si>
  <si>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</si>
  <si>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</si>
  <si>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</si>
  <si>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</si>
  <si>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</si>
  <si>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</si>
  <si>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</si>
  <si>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</si>
  <si>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</si>
  <si>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</si>
  <si>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</si>
  <si>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</si>
  <si>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</si>
  <si>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</si>
  <si>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</si>
  <si>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</si>
  <si>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</si>
  <si>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</si>
  <si>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</si>
  <si>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</si>
  <si>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</si>
  <si>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</si>
  <si>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</si>
  <si>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이춘우, ID : H1900070)</t>
  </si>
  <si>
    <t>2020년 02월 18일 11:10:26</t>
  </si>
  <si>
    <t>크롬</t>
    <phoneticPr fontId="1" type="noConversion"/>
  </si>
  <si>
    <t>크롬(ug/일)</t>
    <phoneticPr fontId="1" type="noConversion"/>
  </si>
  <si>
    <t>H1900070</t>
  </si>
  <si>
    <t>이춘우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</si>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</sst>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29.799831000000001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12256"/>
        <c:axId val="79714944"/>
      </c:barChart>
      <c:catAx>
        <c:axId val="7971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14944"/>
        <c:crosses val="autoZero"/>
        <c:auto val="1"/>
        <c:lblAlgn val="ctr"/>
        <c:lblOffset val="100"/>
        <c:noMultiLvlLbl val="0"/>
      </c:catAx>
      <c:valAx>
        <c:axId val="7971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0.74977870000000002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1536"/>
        <c:axId val="47123072"/>
      </c:barChart>
      <c:catAx>
        <c:axId val="471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3072"/>
        <c:crosses val="autoZero"/>
        <c:auto val="1"/>
        <c:lblAlgn val="ctr"/>
        <c:lblOffset val="100"/>
        <c:noMultiLvlLbl val="0"/>
      </c:catAx>
      <c:valAx>
        <c:axId val="471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0.26998198000000001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53152"/>
        <c:axId val="47154688"/>
      </c:barChart>
      <c:catAx>
        <c:axId val="471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4688"/>
        <c:crosses val="autoZero"/>
        <c:auto val="1"/>
        <c:lblAlgn val="ctr"/>
        <c:lblOffset val="100"/>
        <c:noMultiLvlLbl val="0"/>
      </c:catAx>
      <c:valAx>
        <c:axId val="4715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603.32249999999999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64032"/>
        <c:axId val="47165824"/>
      </c:barChart>
      <c:catAx>
        <c:axId val="4716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65824"/>
        <c:crosses val="autoZero"/>
        <c:auto val="1"/>
        <c:lblAlgn val="ctr"/>
        <c:lblOffset val="100"/>
        <c:noMultiLvlLbl val="0"/>
      </c:catAx>
      <c:valAx>
        <c:axId val="4716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1337.5128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75168"/>
        <c:axId val="47176704"/>
      </c:barChart>
      <c:catAx>
        <c:axId val="471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6704"/>
        <c:crosses val="autoZero"/>
        <c:auto val="1"/>
        <c:lblAlgn val="ctr"/>
        <c:lblOffset val="100"/>
        <c:noMultiLvlLbl val="0"/>
      </c:catAx>
      <c:valAx>
        <c:axId val="47176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29.167916999999999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49920"/>
        <c:axId val="47651456"/>
      </c:barChart>
      <c:catAx>
        <c:axId val="476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1456"/>
        <c:crosses val="autoZero"/>
        <c:auto val="1"/>
        <c:lblAlgn val="ctr"/>
        <c:lblOffset val="100"/>
        <c:noMultiLvlLbl val="0"/>
      </c:catAx>
      <c:valAx>
        <c:axId val="4765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54.630222000000003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61824"/>
        <c:axId val="47663360"/>
      </c:barChart>
      <c:catAx>
        <c:axId val="4766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63360"/>
        <c:crosses val="autoZero"/>
        <c:auto val="1"/>
        <c:lblAlgn val="ctr"/>
        <c:lblOffset val="100"/>
        <c:noMultiLvlLbl val="0"/>
      </c:catAx>
      <c:valAx>
        <c:axId val="4766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5.5879282999999997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6016"/>
        <c:axId val="47687552"/>
      </c:barChart>
      <c:catAx>
        <c:axId val="4768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7552"/>
        <c:crosses val="autoZero"/>
        <c:auto val="1"/>
        <c:lblAlgn val="ctr"/>
        <c:lblOffset val="100"/>
        <c:noMultiLvlLbl val="0"/>
      </c:catAx>
      <c:valAx>
        <c:axId val="47687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397.30484000000001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06112"/>
        <c:axId val="47707648"/>
      </c:barChart>
      <c:catAx>
        <c:axId val="4770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07648"/>
        <c:crosses val="autoZero"/>
        <c:auto val="1"/>
        <c:lblAlgn val="ctr"/>
        <c:lblOffset val="100"/>
        <c:noMultiLvlLbl val="0"/>
      </c:catAx>
      <c:valAx>
        <c:axId val="477076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2.583827E-2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7760"/>
        <c:axId val="47727744"/>
      </c:barChart>
      <c:catAx>
        <c:axId val="4771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27744"/>
        <c:crosses val="autoZero"/>
        <c:auto val="1"/>
        <c:lblAlgn val="ctr"/>
        <c:lblOffset val="100"/>
        <c:noMultiLvlLbl val="0"/>
      </c:catAx>
      <c:valAx>
        <c:axId val="4772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2.364544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6048"/>
        <c:axId val="47751936"/>
      </c:barChart>
      <c:catAx>
        <c:axId val="4774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51936"/>
        <c:crosses val="autoZero"/>
        <c:auto val="1"/>
        <c:lblAlgn val="ctr"/>
        <c:lblOffset val="100"/>
        <c:noMultiLvlLbl val="0"/>
      </c:catAx>
      <c:valAx>
        <c:axId val="47751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8.92075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067456"/>
        <c:axId val="82070144"/>
      </c:barChart>
      <c:catAx>
        <c:axId val="8206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70144"/>
        <c:crosses val="autoZero"/>
        <c:auto val="1"/>
        <c:lblAlgn val="ctr"/>
        <c:lblOffset val="100"/>
        <c:noMultiLvlLbl val="0"/>
      </c:catAx>
      <c:valAx>
        <c:axId val="82070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35.358060000000002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4336"/>
        <c:axId val="47776128"/>
      </c:barChart>
      <c:catAx>
        <c:axId val="4777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6128"/>
        <c:crosses val="autoZero"/>
        <c:auto val="1"/>
        <c:lblAlgn val="ctr"/>
        <c:lblOffset val="100"/>
        <c:noMultiLvlLbl val="0"/>
      </c:catAx>
      <c:valAx>
        <c:axId val="4777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43.279544999999999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6624"/>
        <c:axId val="47792512"/>
      </c:barChart>
      <c:catAx>
        <c:axId val="4778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2512"/>
        <c:crosses val="autoZero"/>
        <c:auto val="1"/>
        <c:lblAlgn val="ctr"/>
        <c:lblOffset val="100"/>
        <c:noMultiLvlLbl val="0"/>
      </c:catAx>
      <c:valAx>
        <c:axId val="47792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3.2850000000000001</c:v>
                </c:pt>
                <c:pt idx="1">
                  <c:v>4.6369999999999996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174848"/>
        <c:axId val="56553472"/>
      </c:barChart>
      <c:catAx>
        <c:axId val="561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53472"/>
        <c:crosses val="autoZero"/>
        <c:auto val="1"/>
        <c:lblAlgn val="ctr"/>
        <c:lblOffset val="100"/>
        <c:noMultiLvlLbl val="0"/>
      </c:catAx>
      <c:valAx>
        <c:axId val="5655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2.9126922999999998</c:v>
                </c:pt>
                <c:pt idx="1">
                  <c:v>3.3953378000000001</c:v>
                </c:pt>
                <c:pt idx="2">
                  <c:v>3.7137064999999998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126.232895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84096"/>
        <c:axId val="70085632"/>
      </c:barChart>
      <c:catAx>
        <c:axId val="700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85632"/>
        <c:crosses val="autoZero"/>
        <c:auto val="1"/>
        <c:lblAlgn val="ctr"/>
        <c:lblOffset val="100"/>
        <c:noMultiLvlLbl val="0"/>
      </c:catAx>
      <c:valAx>
        <c:axId val="70085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6.2164497000000001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104192"/>
        <c:axId val="70105728"/>
      </c:barChart>
      <c:catAx>
        <c:axId val="7010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05728"/>
        <c:crosses val="autoZero"/>
        <c:auto val="1"/>
        <c:lblAlgn val="ctr"/>
        <c:lblOffset val="100"/>
        <c:noMultiLvlLbl val="0"/>
      </c:catAx>
      <c:valAx>
        <c:axId val="7010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84.531000000000006</c:v>
                </c:pt>
                <c:pt idx="1">
                  <c:v>4.7370000000000001</c:v>
                </c:pt>
                <c:pt idx="2">
                  <c:v>10.731999999999999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975360"/>
        <c:axId val="78976896"/>
      </c:barChart>
      <c:catAx>
        <c:axId val="7897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6896"/>
        <c:crosses val="autoZero"/>
        <c:auto val="1"/>
        <c:lblAlgn val="ctr"/>
        <c:lblOffset val="100"/>
        <c:noMultiLvlLbl val="0"/>
      </c:catAx>
      <c:valAx>
        <c:axId val="7897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1198.5492999999999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07744"/>
        <c:axId val="79009280"/>
      </c:barChart>
      <c:catAx>
        <c:axId val="7900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009280"/>
        <c:crosses val="autoZero"/>
        <c:auto val="1"/>
        <c:lblAlgn val="ctr"/>
        <c:lblOffset val="100"/>
        <c:noMultiLvlLbl val="0"/>
      </c:catAx>
      <c:valAx>
        <c:axId val="79009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28.611725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31680"/>
        <c:axId val="79103104"/>
      </c:barChart>
      <c:catAx>
        <c:axId val="790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03104"/>
        <c:crosses val="autoZero"/>
        <c:auto val="1"/>
        <c:lblAlgn val="ctr"/>
        <c:lblOffset val="100"/>
        <c:noMultiLvlLbl val="0"/>
      </c:catAx>
      <c:valAx>
        <c:axId val="79103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157.87912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13216"/>
        <c:axId val="79119104"/>
      </c:barChart>
      <c:catAx>
        <c:axId val="791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19104"/>
        <c:crosses val="autoZero"/>
        <c:auto val="1"/>
        <c:lblAlgn val="ctr"/>
        <c:lblOffset val="100"/>
        <c:noMultiLvlLbl val="0"/>
      </c:catAx>
      <c:valAx>
        <c:axId val="7911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0.70950749999999996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174784"/>
        <c:axId val="101067008"/>
      </c:barChart>
      <c:catAx>
        <c:axId val="9317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67008"/>
        <c:crosses val="autoZero"/>
        <c:auto val="1"/>
        <c:lblAlgn val="ctr"/>
        <c:lblOffset val="100"/>
        <c:noMultiLvlLbl val="0"/>
      </c:catAx>
      <c:valAx>
        <c:axId val="10106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1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1500.7156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5600"/>
        <c:axId val="79155584"/>
      </c:barChart>
      <c:catAx>
        <c:axId val="7914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55584"/>
        <c:crosses val="autoZero"/>
        <c:auto val="1"/>
        <c:lblAlgn val="ctr"/>
        <c:lblOffset val="100"/>
        <c:noMultiLvlLbl val="0"/>
      </c:catAx>
      <c:valAx>
        <c:axId val="7915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5.2622986000000003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28544"/>
        <c:axId val="79638528"/>
      </c:barChart>
      <c:catAx>
        <c:axId val="796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38528"/>
        <c:crosses val="autoZero"/>
        <c:auto val="1"/>
        <c:lblAlgn val="ctr"/>
        <c:lblOffset val="100"/>
        <c:noMultiLvlLbl val="0"/>
      </c:catAx>
      <c:valAx>
        <c:axId val="796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0.7703179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65024"/>
        <c:axId val="79666560"/>
      </c:barChart>
      <c:catAx>
        <c:axId val="79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66560"/>
        <c:crosses val="autoZero"/>
        <c:auto val="1"/>
        <c:lblAlgn val="ctr"/>
        <c:lblOffset val="100"/>
        <c:noMultiLvlLbl val="0"/>
      </c:catAx>
      <c:valAx>
        <c:axId val="7966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53.254849999999998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733120"/>
        <c:axId val="101734656"/>
      </c:barChart>
      <c:catAx>
        <c:axId val="1017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34656"/>
        <c:crosses val="autoZero"/>
        <c:auto val="1"/>
        <c:lblAlgn val="ctr"/>
        <c:lblOffset val="100"/>
        <c:noMultiLvlLbl val="0"/>
      </c:catAx>
      <c:valAx>
        <c:axId val="1017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7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0.41784015000000002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117568"/>
        <c:axId val="105119104"/>
      </c:barChart>
      <c:catAx>
        <c:axId val="10511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119104"/>
        <c:crosses val="autoZero"/>
        <c:auto val="1"/>
        <c:lblAlgn val="ctr"/>
        <c:lblOffset val="100"/>
        <c:noMultiLvlLbl val="0"/>
      </c:catAx>
      <c:valAx>
        <c:axId val="10511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1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8.3070869999999992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298240"/>
        <c:axId val="132300160"/>
      </c:barChart>
      <c:catAx>
        <c:axId val="13229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300160"/>
        <c:crosses val="autoZero"/>
        <c:auto val="1"/>
        <c:lblAlgn val="ctr"/>
        <c:lblOffset val="100"/>
        <c:noMultiLvlLbl val="0"/>
      </c:catAx>
      <c:valAx>
        <c:axId val="13230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2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0.7703179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522944"/>
        <c:axId val="135820032"/>
      </c:barChart>
      <c:catAx>
        <c:axId val="13552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820032"/>
        <c:crosses val="autoZero"/>
        <c:auto val="1"/>
        <c:lblAlgn val="ctr"/>
        <c:lblOffset val="100"/>
        <c:noMultiLvlLbl val="0"/>
      </c:catAx>
      <c:valAx>
        <c:axId val="13582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5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186.1284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2414848"/>
        <c:axId val="152503808"/>
      </c:barChart>
      <c:catAx>
        <c:axId val="15241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503808"/>
        <c:crosses val="autoZero"/>
        <c:auto val="1"/>
        <c:lblAlgn val="ctr"/>
        <c:lblOffset val="100"/>
        <c:noMultiLvlLbl val="0"/>
      </c:catAx>
      <c:valAx>
        <c:axId val="15250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24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1.8837398000000001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450240"/>
        <c:axId val="157453312"/>
      </c:barChart>
      <c:catAx>
        <c:axId val="15745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53312"/>
        <c:crosses val="autoZero"/>
        <c:auto val="1"/>
        <c:lblAlgn val="ctr"/>
        <c:lblOffset val="100"/>
        <c:noMultiLvlLbl val="0"/>
      </c:catAx>
      <c:valAx>
        <c:axId val="15745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4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이춘우, ID : H1900070)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18일 11:10:26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1600</v>
      </c>
      <c r="C6" s="60">
        <f>'DRIs DATA 입력'!C6</f>
        <v>1198.5492999999999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29.799831000000001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8.92075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84.531000000000006</v>
      </c>
      <c r="G8" s="60">
        <f>'DRIs DATA 입력'!G8</f>
        <v>4.7370000000000001</v>
      </c>
      <c r="H8" s="60">
        <f>'DRIs DATA 입력'!H8</f>
        <v>10.731999999999999</v>
      </c>
      <c r="I8" s="47"/>
      <c r="J8" s="60" t="s">
        <v>217</v>
      </c>
      <c r="K8" s="60">
        <f>'DRIs DATA 입력'!K8</f>
        <v>3.2850000000000001</v>
      </c>
      <c r="L8" s="60">
        <f>'DRIs DATA 입력'!L8</f>
        <v>4.6369999999999996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126.232895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6.2164497000000001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0.70950749999999996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53.254849999999998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28.611725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0.71746770000000004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0.41784015000000002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8.3070869999999992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0.7703179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186.1284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1.8837398000000001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0.74977870000000002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0.26998198000000001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157.87912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603.32249999999999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1500.7156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1337.5128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29.167916999999999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54.630222000000003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5.2622986000000003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5.5879282999999997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397.30484000000001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2.583827E-2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2.364544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35.358060000000002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43.279544999999999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1" sqref="E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331</v>
      </c>
      <c r="G1" s="63" t="s">
        <v>277</v>
      </c>
      <c r="H1" s="62" t="s">
        <v>332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286</v>
      </c>
      <c r="L5" s="66" t="s">
        <v>287</v>
      </c>
      <c r="N5" s="66"/>
      <c r="O5" s="66" t="s">
        <v>288</v>
      </c>
      <c r="P5" s="66" t="s">
        <v>289</v>
      </c>
      <c r="Q5" s="66" t="s">
        <v>290</v>
      </c>
      <c r="R5" s="66" t="s">
        <v>291</v>
      </c>
      <c r="S5" s="66" t="s">
        <v>284</v>
      </c>
      <c r="U5" s="66"/>
      <c r="V5" s="66" t="s">
        <v>288</v>
      </c>
      <c r="W5" s="66" t="s">
        <v>289</v>
      </c>
      <c r="X5" s="66" t="s">
        <v>290</v>
      </c>
      <c r="Y5" s="66" t="s">
        <v>291</v>
      </c>
      <c r="Z5" s="66" t="s">
        <v>284</v>
      </c>
    </row>
    <row r="6" spans="1:27">
      <c r="A6" s="66" t="s">
        <v>279</v>
      </c>
      <c r="B6" s="66">
        <v>1600</v>
      </c>
      <c r="C6" s="66">
        <v>1198.5492999999999</v>
      </c>
      <c r="E6" s="66" t="s">
        <v>292</v>
      </c>
      <c r="F6" s="66">
        <v>55</v>
      </c>
      <c r="G6" s="66">
        <v>15</v>
      </c>
      <c r="H6" s="66">
        <v>7</v>
      </c>
      <c r="J6" s="66" t="s">
        <v>292</v>
      </c>
      <c r="K6" s="66">
        <v>0.1</v>
      </c>
      <c r="L6" s="66">
        <v>4</v>
      </c>
      <c r="N6" s="66" t="s">
        <v>293</v>
      </c>
      <c r="O6" s="66">
        <v>40</v>
      </c>
      <c r="P6" s="66">
        <v>45</v>
      </c>
      <c r="Q6" s="66">
        <v>0</v>
      </c>
      <c r="R6" s="66">
        <v>0</v>
      </c>
      <c r="S6" s="66">
        <v>29.799831000000001</v>
      </c>
      <c r="U6" s="66" t="s">
        <v>294</v>
      </c>
      <c r="V6" s="66">
        <v>0</v>
      </c>
      <c r="W6" s="66">
        <v>0</v>
      </c>
      <c r="X6" s="66">
        <v>20</v>
      </c>
      <c r="Y6" s="66">
        <v>0</v>
      </c>
      <c r="Z6" s="66">
        <v>8.92075</v>
      </c>
    </row>
    <row r="7" spans="1:27">
      <c r="E7" s="66" t="s">
        <v>295</v>
      </c>
      <c r="F7" s="66">
        <v>65</v>
      </c>
      <c r="G7" s="66">
        <v>30</v>
      </c>
      <c r="H7" s="66">
        <v>20</v>
      </c>
      <c r="J7" s="66" t="s">
        <v>295</v>
      </c>
      <c r="K7" s="66">
        <v>1</v>
      </c>
      <c r="L7" s="66">
        <v>10</v>
      </c>
    </row>
    <row r="8" spans="1:27">
      <c r="E8" s="66" t="s">
        <v>296</v>
      </c>
      <c r="F8" s="66">
        <v>84.531000000000006</v>
      </c>
      <c r="G8" s="66">
        <v>4.7370000000000001</v>
      </c>
      <c r="H8" s="66">
        <v>10.731999999999999</v>
      </c>
      <c r="J8" s="66" t="s">
        <v>296</v>
      </c>
      <c r="K8" s="66">
        <v>3.2850000000000001</v>
      </c>
      <c r="L8" s="66">
        <v>4.6369999999999996</v>
      </c>
    </row>
    <row r="13" spans="1:27">
      <c r="A13" s="71" t="s">
        <v>297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298</v>
      </c>
      <c r="B14" s="70"/>
      <c r="C14" s="70"/>
      <c r="D14" s="70"/>
      <c r="E14" s="70"/>
      <c r="F14" s="70"/>
      <c r="H14" s="70" t="s">
        <v>299</v>
      </c>
      <c r="I14" s="70"/>
      <c r="J14" s="70"/>
      <c r="K14" s="70"/>
      <c r="L14" s="70"/>
      <c r="M14" s="70"/>
      <c r="O14" s="70" t="s">
        <v>300</v>
      </c>
      <c r="P14" s="70"/>
      <c r="Q14" s="70"/>
      <c r="R14" s="70"/>
      <c r="S14" s="70"/>
      <c r="T14" s="70"/>
      <c r="V14" s="70" t="s">
        <v>301</v>
      </c>
      <c r="W14" s="70"/>
      <c r="X14" s="70"/>
      <c r="Y14" s="70"/>
      <c r="Z14" s="70"/>
      <c r="AA14" s="70"/>
    </row>
    <row r="15" spans="1:27">
      <c r="A15" s="66"/>
      <c r="B15" s="66" t="s">
        <v>288</v>
      </c>
      <c r="C15" s="66" t="s">
        <v>289</v>
      </c>
      <c r="D15" s="66" t="s">
        <v>290</v>
      </c>
      <c r="E15" s="66" t="s">
        <v>291</v>
      </c>
      <c r="F15" s="66" t="s">
        <v>284</v>
      </c>
      <c r="H15" s="66"/>
      <c r="I15" s="66" t="s">
        <v>288</v>
      </c>
      <c r="J15" s="66" t="s">
        <v>289</v>
      </c>
      <c r="K15" s="66" t="s">
        <v>290</v>
      </c>
      <c r="L15" s="66" t="s">
        <v>291</v>
      </c>
      <c r="M15" s="66" t="s">
        <v>284</v>
      </c>
      <c r="O15" s="66"/>
      <c r="P15" s="66" t="s">
        <v>288</v>
      </c>
      <c r="Q15" s="66" t="s">
        <v>289</v>
      </c>
      <c r="R15" s="66" t="s">
        <v>290</v>
      </c>
      <c r="S15" s="66" t="s">
        <v>291</v>
      </c>
      <c r="T15" s="66" t="s">
        <v>284</v>
      </c>
      <c r="V15" s="66"/>
      <c r="W15" s="66" t="s">
        <v>288</v>
      </c>
      <c r="X15" s="66" t="s">
        <v>289</v>
      </c>
      <c r="Y15" s="66" t="s">
        <v>290</v>
      </c>
      <c r="Z15" s="66" t="s">
        <v>291</v>
      </c>
      <c r="AA15" s="66" t="s">
        <v>284</v>
      </c>
    </row>
    <row r="16" spans="1:27">
      <c r="A16" s="66" t="s">
        <v>302</v>
      </c>
      <c r="B16" s="66">
        <v>410</v>
      </c>
      <c r="C16" s="66">
        <v>550</v>
      </c>
      <c r="D16" s="66">
        <v>0</v>
      </c>
      <c r="E16" s="66">
        <v>3000</v>
      </c>
      <c r="F16" s="66">
        <v>126.232895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6.2164497000000001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0.70950749999999996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53.254849999999998</v>
      </c>
    </row>
    <row r="23" spans="1:62">
      <c r="A23" s="71" t="s">
        <v>303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304</v>
      </c>
      <c r="B24" s="70"/>
      <c r="C24" s="70"/>
      <c r="D24" s="70"/>
      <c r="E24" s="70"/>
      <c r="F24" s="70"/>
      <c r="H24" s="70" t="s">
        <v>305</v>
      </c>
      <c r="I24" s="70"/>
      <c r="J24" s="70"/>
      <c r="K24" s="70"/>
      <c r="L24" s="70"/>
      <c r="M24" s="70"/>
      <c r="O24" s="70" t="s">
        <v>306</v>
      </c>
      <c r="P24" s="70"/>
      <c r="Q24" s="70"/>
      <c r="R24" s="70"/>
      <c r="S24" s="70"/>
      <c r="T24" s="70"/>
      <c r="V24" s="70" t="s">
        <v>307</v>
      </c>
      <c r="W24" s="70"/>
      <c r="X24" s="70"/>
      <c r="Y24" s="70"/>
      <c r="Z24" s="70"/>
      <c r="AA24" s="70"/>
      <c r="AC24" s="70" t="s">
        <v>308</v>
      </c>
      <c r="AD24" s="70"/>
      <c r="AE24" s="70"/>
      <c r="AF24" s="70"/>
      <c r="AG24" s="70"/>
      <c r="AH24" s="70"/>
      <c r="AJ24" s="70" t="s">
        <v>309</v>
      </c>
      <c r="AK24" s="70"/>
      <c r="AL24" s="70"/>
      <c r="AM24" s="70"/>
      <c r="AN24" s="70"/>
      <c r="AO24" s="70"/>
      <c r="AQ24" s="70" t="s">
        <v>310</v>
      </c>
      <c r="AR24" s="70"/>
      <c r="AS24" s="70"/>
      <c r="AT24" s="70"/>
      <c r="AU24" s="70"/>
      <c r="AV24" s="70"/>
      <c r="AX24" s="70" t="s">
        <v>311</v>
      </c>
      <c r="AY24" s="70"/>
      <c r="AZ24" s="70"/>
      <c r="BA24" s="70"/>
      <c r="BB24" s="70"/>
      <c r="BC24" s="70"/>
      <c r="BE24" s="70" t="s">
        <v>312</v>
      </c>
      <c r="BF24" s="70"/>
      <c r="BG24" s="70"/>
      <c r="BH24" s="70"/>
      <c r="BI24" s="70"/>
      <c r="BJ24" s="70"/>
    </row>
    <row r="25" spans="1:62">
      <c r="A25" s="66"/>
      <c r="B25" s="66" t="s">
        <v>288</v>
      </c>
      <c r="C25" s="66" t="s">
        <v>289</v>
      </c>
      <c r="D25" s="66" t="s">
        <v>290</v>
      </c>
      <c r="E25" s="66" t="s">
        <v>291</v>
      </c>
      <c r="F25" s="66" t="s">
        <v>284</v>
      </c>
      <c r="H25" s="66"/>
      <c r="I25" s="66" t="s">
        <v>288</v>
      </c>
      <c r="J25" s="66" t="s">
        <v>289</v>
      </c>
      <c r="K25" s="66" t="s">
        <v>290</v>
      </c>
      <c r="L25" s="66" t="s">
        <v>291</v>
      </c>
      <c r="M25" s="66" t="s">
        <v>284</v>
      </c>
      <c r="O25" s="66"/>
      <c r="P25" s="66" t="s">
        <v>288</v>
      </c>
      <c r="Q25" s="66" t="s">
        <v>289</v>
      </c>
      <c r="R25" s="66" t="s">
        <v>290</v>
      </c>
      <c r="S25" s="66" t="s">
        <v>291</v>
      </c>
      <c r="T25" s="66" t="s">
        <v>284</v>
      </c>
      <c r="V25" s="66"/>
      <c r="W25" s="66" t="s">
        <v>288</v>
      </c>
      <c r="X25" s="66" t="s">
        <v>289</v>
      </c>
      <c r="Y25" s="66" t="s">
        <v>290</v>
      </c>
      <c r="Z25" s="66" t="s">
        <v>291</v>
      </c>
      <c r="AA25" s="66" t="s">
        <v>284</v>
      </c>
      <c r="AC25" s="66"/>
      <c r="AD25" s="66" t="s">
        <v>288</v>
      </c>
      <c r="AE25" s="66" t="s">
        <v>289</v>
      </c>
      <c r="AF25" s="66" t="s">
        <v>290</v>
      </c>
      <c r="AG25" s="66" t="s">
        <v>291</v>
      </c>
      <c r="AH25" s="66" t="s">
        <v>284</v>
      </c>
      <c r="AJ25" s="66"/>
      <c r="AK25" s="66" t="s">
        <v>288</v>
      </c>
      <c r="AL25" s="66" t="s">
        <v>289</v>
      </c>
      <c r="AM25" s="66" t="s">
        <v>290</v>
      </c>
      <c r="AN25" s="66" t="s">
        <v>291</v>
      </c>
      <c r="AO25" s="66" t="s">
        <v>284</v>
      </c>
      <c r="AQ25" s="66"/>
      <c r="AR25" s="66" t="s">
        <v>288</v>
      </c>
      <c r="AS25" s="66" t="s">
        <v>289</v>
      </c>
      <c r="AT25" s="66" t="s">
        <v>290</v>
      </c>
      <c r="AU25" s="66" t="s">
        <v>291</v>
      </c>
      <c r="AV25" s="66" t="s">
        <v>284</v>
      </c>
      <c r="AX25" s="66"/>
      <c r="AY25" s="66" t="s">
        <v>288</v>
      </c>
      <c r="AZ25" s="66" t="s">
        <v>289</v>
      </c>
      <c r="BA25" s="66" t="s">
        <v>290</v>
      </c>
      <c r="BB25" s="66" t="s">
        <v>291</v>
      </c>
      <c r="BC25" s="66" t="s">
        <v>284</v>
      </c>
      <c r="BE25" s="66"/>
      <c r="BF25" s="66" t="s">
        <v>288</v>
      </c>
      <c r="BG25" s="66" t="s">
        <v>289</v>
      </c>
      <c r="BH25" s="66" t="s">
        <v>290</v>
      </c>
      <c r="BI25" s="66" t="s">
        <v>291</v>
      </c>
      <c r="BJ25" s="66" t="s">
        <v>284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28.611725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0.71746770000000004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0.41784015000000002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8.3070869999999992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0.7703179</v>
      </c>
      <c r="AJ26" s="66" t="s">
        <v>313</v>
      </c>
      <c r="AK26" s="66">
        <v>320</v>
      </c>
      <c r="AL26" s="66">
        <v>400</v>
      </c>
      <c r="AM26" s="66">
        <v>0</v>
      </c>
      <c r="AN26" s="66">
        <v>1000</v>
      </c>
      <c r="AO26" s="66">
        <v>186.1284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1.8837398000000001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0.74977870000000002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0.26998198000000001</v>
      </c>
    </row>
    <row r="33" spans="1:68">
      <c r="A33" s="71" t="s">
        <v>314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315</v>
      </c>
      <c r="B34" s="70"/>
      <c r="C34" s="70"/>
      <c r="D34" s="70"/>
      <c r="E34" s="70"/>
      <c r="F34" s="70"/>
      <c r="H34" s="70" t="s">
        <v>316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317</v>
      </c>
      <c r="W34" s="70"/>
      <c r="X34" s="70"/>
      <c r="Y34" s="70"/>
      <c r="Z34" s="70"/>
      <c r="AA34" s="70"/>
      <c r="AC34" s="70" t="s">
        <v>318</v>
      </c>
      <c r="AD34" s="70"/>
      <c r="AE34" s="70"/>
      <c r="AF34" s="70"/>
      <c r="AG34" s="70"/>
      <c r="AH34" s="70"/>
      <c r="AJ34" s="70" t="s">
        <v>319</v>
      </c>
      <c r="AK34" s="70"/>
      <c r="AL34" s="70"/>
      <c r="AM34" s="70"/>
      <c r="AN34" s="70"/>
      <c r="AO34" s="70"/>
    </row>
    <row r="35" spans="1:68">
      <c r="A35" s="66"/>
      <c r="B35" s="66" t="s">
        <v>288</v>
      </c>
      <c r="C35" s="66" t="s">
        <v>289</v>
      </c>
      <c r="D35" s="66" t="s">
        <v>290</v>
      </c>
      <c r="E35" s="66" t="s">
        <v>291</v>
      </c>
      <c r="F35" s="66" t="s">
        <v>284</v>
      </c>
      <c r="H35" s="66"/>
      <c r="I35" s="66" t="s">
        <v>288</v>
      </c>
      <c r="J35" s="66" t="s">
        <v>289</v>
      </c>
      <c r="K35" s="66" t="s">
        <v>290</v>
      </c>
      <c r="L35" s="66" t="s">
        <v>291</v>
      </c>
      <c r="M35" s="66" t="s">
        <v>284</v>
      </c>
      <c r="O35" s="66"/>
      <c r="P35" s="66" t="s">
        <v>288</v>
      </c>
      <c r="Q35" s="66" t="s">
        <v>289</v>
      </c>
      <c r="R35" s="66" t="s">
        <v>290</v>
      </c>
      <c r="S35" s="66" t="s">
        <v>291</v>
      </c>
      <c r="T35" s="66" t="s">
        <v>284</v>
      </c>
      <c r="V35" s="66"/>
      <c r="W35" s="66" t="s">
        <v>288</v>
      </c>
      <c r="X35" s="66" t="s">
        <v>289</v>
      </c>
      <c r="Y35" s="66" t="s">
        <v>290</v>
      </c>
      <c r="Z35" s="66" t="s">
        <v>291</v>
      </c>
      <c r="AA35" s="66" t="s">
        <v>284</v>
      </c>
      <c r="AC35" s="66"/>
      <c r="AD35" s="66" t="s">
        <v>288</v>
      </c>
      <c r="AE35" s="66" t="s">
        <v>289</v>
      </c>
      <c r="AF35" s="66" t="s">
        <v>290</v>
      </c>
      <c r="AG35" s="66" t="s">
        <v>291</v>
      </c>
      <c r="AH35" s="66" t="s">
        <v>284</v>
      </c>
      <c r="AJ35" s="66"/>
      <c r="AK35" s="66" t="s">
        <v>288</v>
      </c>
      <c r="AL35" s="66" t="s">
        <v>289</v>
      </c>
      <c r="AM35" s="66" t="s">
        <v>290</v>
      </c>
      <c r="AN35" s="66" t="s">
        <v>291</v>
      </c>
      <c r="AO35" s="66" t="s">
        <v>284</v>
      </c>
    </row>
    <row r="36" spans="1:68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157.87912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603.32249999999999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1500.7156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1337.5128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29.167916999999999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54.630222000000003</v>
      </c>
    </row>
    <row r="43" spans="1:68">
      <c r="A43" s="71" t="s">
        <v>320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321</v>
      </c>
      <c r="B44" s="70"/>
      <c r="C44" s="70"/>
      <c r="D44" s="70"/>
      <c r="E44" s="70"/>
      <c r="F44" s="70"/>
      <c r="H44" s="70" t="s">
        <v>322</v>
      </c>
      <c r="I44" s="70"/>
      <c r="J44" s="70"/>
      <c r="K44" s="70"/>
      <c r="L44" s="70"/>
      <c r="M44" s="70"/>
      <c r="O44" s="70" t="s">
        <v>323</v>
      </c>
      <c r="P44" s="70"/>
      <c r="Q44" s="70"/>
      <c r="R44" s="70"/>
      <c r="S44" s="70"/>
      <c r="T44" s="70"/>
      <c r="V44" s="70" t="s">
        <v>324</v>
      </c>
      <c r="W44" s="70"/>
      <c r="X44" s="70"/>
      <c r="Y44" s="70"/>
      <c r="Z44" s="70"/>
      <c r="AA44" s="70"/>
      <c r="AC44" s="70" t="s">
        <v>325</v>
      </c>
      <c r="AD44" s="70"/>
      <c r="AE44" s="70"/>
      <c r="AF44" s="70"/>
      <c r="AG44" s="70"/>
      <c r="AH44" s="70"/>
      <c r="AJ44" s="70" t="s">
        <v>326</v>
      </c>
      <c r="AK44" s="70"/>
      <c r="AL44" s="70"/>
      <c r="AM44" s="70"/>
      <c r="AN44" s="70"/>
      <c r="AO44" s="70"/>
      <c r="AQ44" s="70" t="s">
        <v>327</v>
      </c>
      <c r="AR44" s="70"/>
      <c r="AS44" s="70"/>
      <c r="AT44" s="70"/>
      <c r="AU44" s="70"/>
      <c r="AV44" s="70"/>
      <c r="AX44" s="70" t="s">
        <v>328</v>
      </c>
      <c r="AY44" s="70"/>
      <c r="AZ44" s="70"/>
      <c r="BA44" s="70"/>
      <c r="BB44" s="70"/>
      <c r="BC44" s="70"/>
      <c r="BE44" s="70" t="s">
        <v>333</v>
      </c>
      <c r="BF44" s="70"/>
      <c r="BG44" s="70"/>
      <c r="BH44" s="70"/>
      <c r="BI44" s="70"/>
      <c r="BJ44" s="70"/>
    </row>
    <row r="45" spans="1:68">
      <c r="A45" s="66"/>
      <c r="B45" s="66" t="s">
        <v>288</v>
      </c>
      <c r="C45" s="66" t="s">
        <v>289</v>
      </c>
      <c r="D45" s="66" t="s">
        <v>290</v>
      </c>
      <c r="E45" s="66" t="s">
        <v>291</v>
      </c>
      <c r="F45" s="66" t="s">
        <v>284</v>
      </c>
      <c r="H45" s="66"/>
      <c r="I45" s="66" t="s">
        <v>288</v>
      </c>
      <c r="J45" s="66" t="s">
        <v>289</v>
      </c>
      <c r="K45" s="66" t="s">
        <v>290</v>
      </c>
      <c r="L45" s="66" t="s">
        <v>291</v>
      </c>
      <c r="M45" s="66" t="s">
        <v>284</v>
      </c>
      <c r="O45" s="66"/>
      <c r="P45" s="66" t="s">
        <v>288</v>
      </c>
      <c r="Q45" s="66" t="s">
        <v>289</v>
      </c>
      <c r="R45" s="66" t="s">
        <v>290</v>
      </c>
      <c r="S45" s="66" t="s">
        <v>291</v>
      </c>
      <c r="T45" s="66" t="s">
        <v>284</v>
      </c>
      <c r="V45" s="66"/>
      <c r="W45" s="66" t="s">
        <v>288</v>
      </c>
      <c r="X45" s="66" t="s">
        <v>289</v>
      </c>
      <c r="Y45" s="66" t="s">
        <v>290</v>
      </c>
      <c r="Z45" s="66" t="s">
        <v>291</v>
      </c>
      <c r="AA45" s="66" t="s">
        <v>284</v>
      </c>
      <c r="AC45" s="66"/>
      <c r="AD45" s="66" t="s">
        <v>288</v>
      </c>
      <c r="AE45" s="66" t="s">
        <v>289</v>
      </c>
      <c r="AF45" s="66" t="s">
        <v>290</v>
      </c>
      <c r="AG45" s="66" t="s">
        <v>291</v>
      </c>
      <c r="AH45" s="66" t="s">
        <v>284</v>
      </c>
      <c r="AJ45" s="66"/>
      <c r="AK45" s="66" t="s">
        <v>288</v>
      </c>
      <c r="AL45" s="66" t="s">
        <v>289</v>
      </c>
      <c r="AM45" s="66" t="s">
        <v>290</v>
      </c>
      <c r="AN45" s="66" t="s">
        <v>291</v>
      </c>
      <c r="AO45" s="66" t="s">
        <v>284</v>
      </c>
      <c r="AQ45" s="66"/>
      <c r="AR45" s="66" t="s">
        <v>288</v>
      </c>
      <c r="AS45" s="66" t="s">
        <v>289</v>
      </c>
      <c r="AT45" s="66" t="s">
        <v>290</v>
      </c>
      <c r="AU45" s="66" t="s">
        <v>291</v>
      </c>
      <c r="AV45" s="66" t="s">
        <v>284</v>
      </c>
      <c r="AX45" s="66"/>
      <c r="AY45" s="66" t="s">
        <v>288</v>
      </c>
      <c r="AZ45" s="66" t="s">
        <v>289</v>
      </c>
      <c r="BA45" s="66" t="s">
        <v>290</v>
      </c>
      <c r="BB45" s="66" t="s">
        <v>291</v>
      </c>
      <c r="BC45" s="66" t="s">
        <v>284</v>
      </c>
      <c r="BE45" s="66"/>
      <c r="BF45" s="66" t="s">
        <v>288</v>
      </c>
      <c r="BG45" s="66" t="s">
        <v>289</v>
      </c>
      <c r="BH45" s="66" t="s">
        <v>290</v>
      </c>
      <c r="BI45" s="66" t="s">
        <v>291</v>
      </c>
      <c r="BJ45" s="66" t="s">
        <v>284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5.2622986000000003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5.5879282999999997</v>
      </c>
      <c r="O46" s="66" t="s">
        <v>329</v>
      </c>
      <c r="P46" s="66">
        <v>600</v>
      </c>
      <c r="Q46" s="66">
        <v>800</v>
      </c>
      <c r="R46" s="66">
        <v>0</v>
      </c>
      <c r="S46" s="66">
        <v>10000</v>
      </c>
      <c r="T46" s="66">
        <v>397.30484000000001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2.583827E-2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2.364544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35.358060000000002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43.279544999999999</v>
      </c>
      <c r="AX46" s="66" t="s">
        <v>330</v>
      </c>
      <c r="AY46" s="66"/>
      <c r="AZ46" s="66"/>
      <c r="BA46" s="66"/>
      <c r="BB46" s="66"/>
      <c r="BC46" s="66"/>
      <c r="BE46" s="66" t="s">
        <v>334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7" sqref="I37:I39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335</v>
      </c>
      <c r="B2" s="62" t="s">
        <v>336</v>
      </c>
      <c r="C2" s="62" t="s">
        <v>337</v>
      </c>
      <c r="D2" s="62">
        <v>66</v>
      </c>
      <c r="E2" s="62">
        <v>1198.5492999999999</v>
      </c>
      <c r="F2" s="62">
        <v>234.7167</v>
      </c>
      <c r="G2" s="62">
        <v>13.154064</v>
      </c>
      <c r="H2" s="62">
        <v>8.3297620000000006</v>
      </c>
      <c r="I2" s="62">
        <v>4.8243017000000004</v>
      </c>
      <c r="J2" s="62">
        <v>29.799831000000001</v>
      </c>
      <c r="K2" s="62">
        <v>22.657050999999999</v>
      </c>
      <c r="L2" s="62">
        <v>7.1427803000000001</v>
      </c>
      <c r="M2" s="62">
        <v>8.92075</v>
      </c>
      <c r="N2" s="62">
        <v>0.89353369999999999</v>
      </c>
      <c r="O2" s="62">
        <v>3.7786464999999998</v>
      </c>
      <c r="P2" s="62">
        <v>286.32425000000001</v>
      </c>
      <c r="Q2" s="62">
        <v>7.7385874000000001</v>
      </c>
      <c r="R2" s="62">
        <v>126.232895</v>
      </c>
      <c r="S2" s="62">
        <v>25.740010000000002</v>
      </c>
      <c r="T2" s="62">
        <v>1205.9143999999999</v>
      </c>
      <c r="U2" s="62">
        <v>0.70950749999999996</v>
      </c>
      <c r="V2" s="62">
        <v>6.2164497000000001</v>
      </c>
      <c r="W2" s="62">
        <v>53.254849999999998</v>
      </c>
      <c r="X2" s="62">
        <v>28.611725</v>
      </c>
      <c r="Y2" s="62">
        <v>0.71746770000000004</v>
      </c>
      <c r="Z2" s="62">
        <v>0.41784015000000002</v>
      </c>
      <c r="AA2" s="62">
        <v>8.3070869999999992</v>
      </c>
      <c r="AB2" s="62">
        <v>0.7703179</v>
      </c>
      <c r="AC2" s="62">
        <v>186.1284</v>
      </c>
      <c r="AD2" s="62">
        <v>1.8837398000000001</v>
      </c>
      <c r="AE2" s="62">
        <v>0.74977870000000002</v>
      </c>
      <c r="AF2" s="62">
        <v>0.26998198000000001</v>
      </c>
      <c r="AG2" s="62">
        <v>157.87912</v>
      </c>
      <c r="AH2" s="62">
        <v>109.79242000000001</v>
      </c>
      <c r="AI2" s="62">
        <v>48.086697000000001</v>
      </c>
      <c r="AJ2" s="62">
        <v>603.32249999999999</v>
      </c>
      <c r="AK2" s="62">
        <v>1500.7156</v>
      </c>
      <c r="AL2" s="62">
        <v>29.167916999999999</v>
      </c>
      <c r="AM2" s="62">
        <v>1337.5128</v>
      </c>
      <c r="AN2" s="62">
        <v>54.630222000000003</v>
      </c>
      <c r="AO2" s="62">
        <v>5.2622986000000003</v>
      </c>
      <c r="AP2" s="62">
        <v>4.2857513000000003</v>
      </c>
      <c r="AQ2" s="62">
        <v>0.97654750000000001</v>
      </c>
      <c r="AR2" s="62">
        <v>5.5879282999999997</v>
      </c>
      <c r="AS2" s="62">
        <v>397.30484000000001</v>
      </c>
      <c r="AT2" s="62">
        <v>2.583827E-2</v>
      </c>
      <c r="AU2" s="62">
        <v>2.364544</v>
      </c>
      <c r="AV2" s="62">
        <v>35.358060000000002</v>
      </c>
      <c r="AW2" s="62">
        <v>43.279544999999999</v>
      </c>
      <c r="AX2" s="62">
        <v>2.8492177E-2</v>
      </c>
      <c r="AY2" s="62">
        <v>0.29609669999999999</v>
      </c>
      <c r="AZ2" s="62">
        <v>52.665886</v>
      </c>
      <c r="BA2" s="62">
        <v>10.023652999999999</v>
      </c>
      <c r="BB2" s="62">
        <v>2.9126922999999998</v>
      </c>
      <c r="BC2" s="62">
        <v>3.3953378000000001</v>
      </c>
      <c r="BD2" s="62">
        <v>3.7137064999999998</v>
      </c>
      <c r="BE2" s="62">
        <v>0.25085350000000001</v>
      </c>
      <c r="BF2" s="62">
        <v>1.4872684</v>
      </c>
      <c r="BG2" s="62">
        <v>2.2897788000000001E-4</v>
      </c>
      <c r="BH2" s="62">
        <v>2.4234552000000002E-3</v>
      </c>
      <c r="BI2" s="62">
        <v>1.8974618000000001E-3</v>
      </c>
      <c r="BJ2" s="62">
        <v>1.2994219E-2</v>
      </c>
      <c r="BK2" s="62">
        <v>1.7613684E-5</v>
      </c>
      <c r="BL2" s="62">
        <v>7.6046266000000001E-2</v>
      </c>
      <c r="BM2" s="62">
        <v>0.98267519999999997</v>
      </c>
      <c r="BN2" s="62">
        <v>0.30543082999999999</v>
      </c>
      <c r="BO2" s="62">
        <v>14.999406</v>
      </c>
      <c r="BP2" s="62">
        <v>2.8741012000000001</v>
      </c>
      <c r="BQ2" s="62">
        <v>4.8335657000000003</v>
      </c>
      <c r="BR2" s="62">
        <v>16.715399000000001</v>
      </c>
      <c r="BS2" s="62">
        <v>6.0122575999999999</v>
      </c>
      <c r="BT2" s="62">
        <v>3.7559474000000002</v>
      </c>
      <c r="BU2" s="62">
        <v>9.3165720000000004E-3</v>
      </c>
      <c r="BV2" s="62">
        <v>1.2876649E-2</v>
      </c>
      <c r="BW2" s="62">
        <v>0.23920715000000001</v>
      </c>
      <c r="BX2" s="62">
        <v>0.31143080000000001</v>
      </c>
      <c r="BY2" s="62">
        <v>2.5068838E-2</v>
      </c>
      <c r="BZ2" s="62">
        <v>2.7381877E-5</v>
      </c>
      <c r="CA2" s="62">
        <v>0.11543974999999999</v>
      </c>
      <c r="CB2" s="62">
        <v>6.4426099999999997E-3</v>
      </c>
      <c r="CC2" s="62">
        <v>2.289656E-2</v>
      </c>
      <c r="CD2" s="62">
        <v>0.27533600000000003</v>
      </c>
      <c r="CE2" s="62">
        <v>1.3193161E-2</v>
      </c>
      <c r="CF2" s="62">
        <v>5.2721659999999997E-2</v>
      </c>
      <c r="CG2" s="62">
        <v>0</v>
      </c>
      <c r="CH2" s="62">
        <v>4.3817693000000003E-3</v>
      </c>
      <c r="CI2" s="62">
        <v>0</v>
      </c>
      <c r="CJ2" s="62">
        <v>0.59525317</v>
      </c>
      <c r="CK2" s="62">
        <v>3.2254687999999998E-3</v>
      </c>
      <c r="CL2" s="62">
        <v>0.108172774</v>
      </c>
      <c r="CM2" s="62">
        <v>0.88372432999999995</v>
      </c>
      <c r="CN2" s="62">
        <v>1196.4274</v>
      </c>
      <c r="CO2" s="62">
        <v>2029.0547999999999</v>
      </c>
      <c r="CP2" s="62">
        <v>708.37256000000002</v>
      </c>
      <c r="CQ2" s="62">
        <v>360.54622999999998</v>
      </c>
      <c r="CR2" s="62">
        <v>208.53541999999999</v>
      </c>
      <c r="CS2" s="62">
        <v>320.37040000000002</v>
      </c>
      <c r="CT2" s="62">
        <v>1139.6270999999999</v>
      </c>
      <c r="CU2" s="62">
        <v>525.51873999999998</v>
      </c>
      <c r="CV2" s="62">
        <v>1041.4962</v>
      </c>
      <c r="CW2" s="62">
        <v>533.05565999999999</v>
      </c>
      <c r="CX2" s="62">
        <v>170.82284999999999</v>
      </c>
      <c r="CY2" s="62">
        <v>1717.6126999999999</v>
      </c>
      <c r="CZ2" s="62">
        <v>561.4692</v>
      </c>
      <c r="DA2" s="62">
        <v>1625.9802999999999</v>
      </c>
      <c r="DB2" s="62">
        <v>1861.3049000000001</v>
      </c>
      <c r="DC2" s="62">
        <v>2058.076</v>
      </c>
      <c r="DD2" s="62">
        <v>2886.9342999999999</v>
      </c>
      <c r="DE2" s="62">
        <v>493.41708</v>
      </c>
      <c r="DF2" s="62">
        <v>2171.395</v>
      </c>
      <c r="DG2" s="62">
        <v>690.39869999999996</v>
      </c>
      <c r="DH2" s="62">
        <v>21.904845999999999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10.023652999999999</v>
      </c>
      <c r="B6">
        <f>BB2</f>
        <v>2.9126922999999998</v>
      </c>
      <c r="C6">
        <f>BC2</f>
        <v>3.3953378000000001</v>
      </c>
      <c r="D6">
        <f>BD2</f>
        <v>3.7137064999999998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19477</v>
      </c>
      <c r="C2" s="57">
        <f ca="1">YEAR(TODAY())-YEAR(B2)+IF(TODAY()&gt;=DATE(YEAR(TODAY()),MONTH(B2),DAY(B2)),0,-1)</f>
        <v>66</v>
      </c>
      <c r="E2" s="53">
        <v>150</v>
      </c>
      <c r="F2" s="54" t="s">
        <v>40</v>
      </c>
      <c r="G2" s="53">
        <v>52</v>
      </c>
      <c r="H2" s="52" t="s">
        <v>42</v>
      </c>
      <c r="I2" s="73">
        <f>ROUND(G3/E3^2,1)</f>
        <v>23.1</v>
      </c>
    </row>
    <row r="3" spans="1:9">
      <c r="E3" s="52">
        <f>E2/100</f>
        <v>1.5</v>
      </c>
      <c r="F3" s="52" t="s">
        <v>41</v>
      </c>
      <c r="G3" s="52">
        <f>G2</f>
        <v>52</v>
      </c>
      <c r="H3" s="52" t="s">
        <v>42</v>
      </c>
      <c r="I3" s="73"/>
    </row>
    <row r="4" spans="1:9">
      <c r="A4" t="s">
        <v>274</v>
      </c>
    </row>
    <row r="5" spans="1:9">
      <c r="B5" s="61">
        <v>43739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이춘우, ID : H1900070)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18일 11:10:26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H9" sqref="H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43739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66</v>
      </c>
      <c r="G12" s="152"/>
      <c r="H12" s="152"/>
      <c r="I12" s="152"/>
      <c r="K12" s="123">
        <f>'개인정보 및 신체계측 입력'!E2</f>
        <v>150</v>
      </c>
      <c r="L12" s="124"/>
      <c r="M12" s="117">
        <f>'개인정보 및 신체계측 입력'!G2</f>
        <v>52</v>
      </c>
      <c r="N12" s="118"/>
      <c r="O12" s="113" t="s">
        <v>272</v>
      </c>
      <c r="P12" s="107"/>
      <c r="Q12" s="110">
        <f>'개인정보 및 신체계측 입력'!I2</f>
        <v>23.1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이춘우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84.531000000000006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4.7370000000000001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10.731999999999999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4.5999999999999996</v>
      </c>
      <c r="L72" s="37" t="s">
        <v>54</v>
      </c>
      <c r="M72" s="37">
        <f>ROUND('DRIs DATA'!K8,1)</f>
        <v>3.3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16.829999999999998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51.8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28.61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51.35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19.73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100.05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52.62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2020-02-21T07:07:18Z</dcterms:modified>
</cp:coreProperties>
</file>