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<sst xmlns="http://schemas.openxmlformats.org/spreadsheetml/2006/main" count="692" uniqueCount="340">
  <si>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</si>
  <si>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</si>
  <si>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</si>
  <si>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</si>
  <si>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</si>
  <si>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</si>
  <si>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</si>
  <si>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</si>
  <si>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</si>
  <si>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</si>
  <si>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</si>
  <si>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</si>
  <si>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</si>
  <si>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</si>
  <si>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</si>
  <si>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</si>
  <si>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</si>
  <si>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</si>
  <si>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</si>
  <si>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</si>
  <si>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</si>
  <si>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</si>
  <si>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</si>
  <si>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</si>
  <si>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</si>
  <si>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</si>
  <si>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</si>
  <si>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</si>
  <si>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</si>
  <si>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</si>
  <si>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</si>
  <si>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</si>
  <si>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</si>
  <si>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</si>
  <si>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</si>
  <si>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</si>
  <si>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</si>
  <si>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</si>
  <si>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</si>
  <si>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</si>
  <si>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</si>
  <si>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</si>
  <si>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</si>
  <si>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</si>
  <si>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</si>
  <si>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</si>
  <si>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</si>
  <si>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</si>
  <si>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</si>
  <si>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</si>
  <si>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</si>
  <si>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</si>
  <si>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</si>
  <si>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</si>
  <si>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</si>
  <si>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</si>
  <si>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</si>
  <si>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</si>
  <si>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</si>
  <si>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</si>
  <si>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</si>
  <si>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</si>
  <si>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</si>
  <si>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</si>
  <si>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</si>
  <si>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</si>
  <si>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</si>
  <si>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</si>
  <si>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</si>
  <si>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</si>
  <si>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</si>
  <si>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</si>
  <si>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</si>
  <si>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</si>
  <si>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</si>
  <si>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</si>
  <si>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</si>
  <si>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</si>
  <si>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</si>
  <si>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</si>
  <si>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</si>
  <si>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</si>
  <si>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</si>
  <si>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</si>
  <si>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</si>
  <si>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</si>
  <si>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</si>
  <si>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</si>
  <si>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</si>
  <si>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</si>
  <si>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</si>
  <si>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</si>
  <si>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</si>
  <si>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</si>
  <si>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</si>
  <si>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</si>
  <si>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</si>
  <si>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</si>
  <si>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</si>
  <si>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</si>
  <si>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</si>
  <si>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</si>
  <si>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</si>
  <si>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</si>
  <si>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</si>
  <si>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</si>
  <si>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</si>
  <si>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</si>
  <si>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</si>
  <si>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</si>
  <si>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</si>
  <si>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</si>
  <si>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</si>
  <si>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</si>
  <si>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</si>
  <si>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</si>
  <si>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</si>
  <si>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</si>
  <si>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</si>
  <si>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</si>
  <si>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</si>
  <si>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</si>
  <si>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</si>
  <si>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</si>
  <si>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</si>
  <si>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</si>
  <si>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</si>
  <si>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</si>
  <si>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</si>
  <si>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</si>
  <si>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</si>
  <si>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</si>
  <si>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</si>
  <si>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</si>
  <si>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</si>
  <si>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</si>
  <si>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</si>
  <si>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</si>
  <si>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</si>
  <si>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</si>
  <si>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</si>
  <si>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</si>
  <si>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</si>
  <si>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</si>
  <si>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</si>
  <si>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</si>
  <si>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</si>
  <si>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</si>
  <si>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</si>
  <si>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</si>
  <si>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</si>
  <si>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</si>
  <si>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</si>
  <si>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</si>
  <si>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</si>
  <si>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</si>
  <si>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</si>
  <si>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</si>
  <si>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</si>
  <si>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</si>
  <si>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</si>
  <si>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</si>
  <si>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</si>
  <si>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</si>
  <si>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</si>
  <si>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</si>
  <si>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</si>
  <si>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</si>
  <si>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</si>
  <si>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</si>
  <si>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</si>
  <si>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</si>
  <si>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</si>
  <si>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</si>
  <si>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</si>
  <si>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</si>
  <si>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</si>
  <si>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</si>
  <si>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</si>
  <si>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</si>
  <si>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</si>
  <si>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</si>
  <si>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</si>
  <si>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</si>
  <si>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</si>
  <si>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</si>
  <si>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</si>
  <si>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</si>
  <si>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</si>
  <si>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</si>
  <si>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</si>
  <si>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</si>
  <si>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</si>
  <si>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</si>
  <si>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</si>
  <si>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</si>
  <si>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</si>
  <si>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</si>
  <si>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</si>
  <si>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</si>
  <si>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</si>
  <si>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</si>
  <si>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</si>
  <si>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</si>
  <si>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</si>
  <si>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</si>
  <si>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</si>
  <si>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</si>
  <si>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</si>
  <si>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</si>
  <si>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</si>
  <si>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</si>
  <si>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</si>
  <si>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</si>
  <si>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</si>
  <si>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</si>
  <si>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</si>
  <si>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</si>
  <si>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</si>
  <si>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</si>
  <si>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</si>
  <si>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</si>
  <si>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</si>
  <si>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</si>
  <si>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</si>
  <si>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</si>
  <si>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</si>
  <si>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</si>
  <si>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</si>
  <si>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</si>
  <si>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</si>
  <si>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</si>
  <si>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</si>
  <si>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</si>
  <si>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</si>
  <si>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</si>
  <si>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</si>
  <si>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</si>
  <si>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</si>
  <si>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</si>
  <si>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</si>
  <si>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</si>
  <si>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</si>
  <si>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</si>
  <si>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</si>
  <si>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</si>
  <si>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</si>
  <si>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</si>
  <si>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</si>
  <si>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</si>
  <si>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</si>
  <si>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</si>
  <si>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</si>
  <si>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</si>
  <si>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</si>
  <si>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</si>
  <si>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</si>
  <si>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</si>
  <si>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</si>
  <si>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</si>
  <si>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</si>
  <si>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</si>
  <si>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</si>
  <si>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</si>
  <si>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</si>
  <si>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</si>
  <si>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</si>
  <si>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</si>
  <si>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</si>
  <si>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</si>
  <si>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</si>
  <si>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</si>
  <si>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</si>
  <si>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</si>
  <si>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</si>
  <si>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</si>
  <si>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</si>
  <si>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함인숙, ID : H1900071)</t>
  </si>
  <si>
    <t>출력시각</t>
    <phoneticPr fontId="1" type="noConversion"/>
  </si>
  <si>
    <t>2020년 02월 19일 14:31:01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</si>
  <si>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</si>
  <si>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</si>
  <si>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</si>
  <si>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</si>
  <si>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</si>
  <si>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</si>
  <si>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</si>
  <si>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</si>
  <si>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</si>
  <si>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</si>
  <si>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</si>
  <si>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</si>
  <si>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</si>
  <si>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</si>
  <si>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</si>
  <si>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</si>
  <si>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</si>
  <si>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</si>
  <si>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</si>
  <si>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</si>
  <si>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</si>
  <si>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</si>
  <si>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</si>
  <si>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</si>
  <si>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</si>
  <si>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</si>
  <si>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</si>
  <si>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</si>
  <si>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</si>
  <si>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</si>
  <si>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</si>
  <si>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</si>
  <si>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</si>
  <si>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</si>
  <si>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</si>
  <si>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</si>
  <si>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</si>
  <si>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</si>
  <si>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</si>
  <si>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</si>
  <si>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</si>
  <si>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</si>
  <si>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</si>
  <si>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</si>
  <si>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</si>
  <si>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</si>
  <si>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</si>
  <si>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</si>
  <si>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</si>
  <si>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</si>
  <si>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</si>
  <si>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</si>
  <si>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</si>
  <si>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</si>
  <si>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</si>
  <si>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</si>
  <si>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</si>
  <si>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H1900071</t>
  </si>
  <si>
    <t>함인숙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</si>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</sst>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47.4193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035392"/>
        <c:axId val="79668352"/>
      </c:barChart>
      <c:catAx>
        <c:axId val="790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68352"/>
        <c:crosses val="autoZero"/>
        <c:auto val="1"/>
        <c:lblAlgn val="ctr"/>
        <c:lblOffset val="100"/>
        <c:noMultiLvlLbl val="0"/>
      </c:catAx>
      <c:valAx>
        <c:axId val="7966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0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1.6000494999999999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522176"/>
        <c:axId val="204718080"/>
      </c:barChart>
      <c:catAx>
        <c:axId val="15752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18080"/>
        <c:crosses val="autoZero"/>
        <c:auto val="1"/>
        <c:lblAlgn val="ctr"/>
        <c:lblOffset val="100"/>
        <c:noMultiLvlLbl val="0"/>
      </c:catAx>
      <c:valAx>
        <c:axId val="20471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52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1.0998623000000001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33824"/>
        <c:axId val="47135360"/>
      </c:barChart>
      <c:catAx>
        <c:axId val="471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35360"/>
        <c:crosses val="autoZero"/>
        <c:auto val="1"/>
        <c:lblAlgn val="ctr"/>
        <c:lblOffset val="100"/>
        <c:noMultiLvlLbl val="0"/>
      </c:catAx>
      <c:valAx>
        <c:axId val="4713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790.18364999999994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57248"/>
        <c:axId val="47158784"/>
      </c:barChart>
      <c:catAx>
        <c:axId val="47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58784"/>
        <c:crosses val="autoZero"/>
        <c:auto val="1"/>
        <c:lblAlgn val="ctr"/>
        <c:lblOffset val="100"/>
        <c:noMultiLvlLbl val="0"/>
      </c:catAx>
      <c:valAx>
        <c:axId val="4715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2528.2310000000002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68128"/>
        <c:axId val="47178112"/>
      </c:barChart>
      <c:catAx>
        <c:axId val="4716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8112"/>
        <c:crosses val="autoZero"/>
        <c:auto val="1"/>
        <c:lblAlgn val="ctr"/>
        <c:lblOffset val="100"/>
        <c:noMultiLvlLbl val="0"/>
      </c:catAx>
      <c:valAx>
        <c:axId val="47178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80.309389999999993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46976"/>
        <c:axId val="47648768"/>
      </c:barChart>
      <c:catAx>
        <c:axId val="476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48768"/>
        <c:crosses val="autoZero"/>
        <c:auto val="1"/>
        <c:lblAlgn val="ctr"/>
        <c:lblOffset val="100"/>
        <c:noMultiLvlLbl val="0"/>
      </c:catAx>
      <c:valAx>
        <c:axId val="4764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92.761930000000007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62976"/>
        <c:axId val="47664512"/>
      </c:barChart>
      <c:catAx>
        <c:axId val="4766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64512"/>
        <c:crosses val="autoZero"/>
        <c:auto val="1"/>
        <c:lblAlgn val="ctr"/>
        <c:lblOffset val="100"/>
        <c:noMultiLvlLbl val="0"/>
      </c:catAx>
      <c:valAx>
        <c:axId val="4766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6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8.9390160000000005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7168"/>
        <c:axId val="47688704"/>
      </c:barChart>
      <c:catAx>
        <c:axId val="4768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8704"/>
        <c:crosses val="autoZero"/>
        <c:auto val="1"/>
        <c:lblAlgn val="ctr"/>
        <c:lblOffset val="100"/>
        <c:noMultiLvlLbl val="0"/>
      </c:catAx>
      <c:valAx>
        <c:axId val="47688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489.22519999999997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03168"/>
        <c:axId val="47704704"/>
      </c:barChart>
      <c:catAx>
        <c:axId val="4770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04704"/>
        <c:crosses val="autoZero"/>
        <c:auto val="1"/>
        <c:lblAlgn val="ctr"/>
        <c:lblOffset val="100"/>
        <c:noMultiLvlLbl val="0"/>
      </c:catAx>
      <c:valAx>
        <c:axId val="477047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2.7802844E-2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27360"/>
        <c:axId val="47728896"/>
      </c:barChart>
      <c:catAx>
        <c:axId val="4772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28896"/>
        <c:crosses val="autoZero"/>
        <c:auto val="1"/>
        <c:lblAlgn val="ctr"/>
        <c:lblOffset val="100"/>
        <c:noMultiLvlLbl val="0"/>
      </c:catAx>
      <c:valAx>
        <c:axId val="4772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2.3441765000000001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51552"/>
        <c:axId val="47753088"/>
      </c:barChart>
      <c:catAx>
        <c:axId val="4775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53088"/>
        <c:crosses val="autoZero"/>
        <c:auto val="1"/>
        <c:lblAlgn val="ctr"/>
        <c:lblOffset val="100"/>
        <c:noMultiLvlLbl val="0"/>
      </c:catAx>
      <c:valAx>
        <c:axId val="47753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5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22.845257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12256"/>
        <c:axId val="79714944"/>
      </c:barChart>
      <c:catAx>
        <c:axId val="7971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14944"/>
        <c:crosses val="autoZero"/>
        <c:auto val="1"/>
        <c:lblAlgn val="ctr"/>
        <c:lblOffset val="100"/>
        <c:noMultiLvlLbl val="0"/>
      </c:catAx>
      <c:valAx>
        <c:axId val="79714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62.656210000000002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75744"/>
        <c:axId val="47777280"/>
      </c:barChart>
      <c:catAx>
        <c:axId val="4777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77280"/>
        <c:crosses val="autoZero"/>
        <c:auto val="1"/>
        <c:lblAlgn val="ctr"/>
        <c:lblOffset val="100"/>
        <c:noMultiLvlLbl val="0"/>
      </c:catAx>
      <c:valAx>
        <c:axId val="4777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7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53.056130000000003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6224"/>
        <c:axId val="47797760"/>
      </c:barChart>
      <c:catAx>
        <c:axId val="4779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7760"/>
        <c:crosses val="autoZero"/>
        <c:auto val="1"/>
        <c:lblAlgn val="ctr"/>
        <c:lblOffset val="100"/>
        <c:noMultiLvlLbl val="0"/>
      </c:catAx>
      <c:valAx>
        <c:axId val="4779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13.875</c:v>
                </c:pt>
                <c:pt idx="1">
                  <c:v>9.6859999999999999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176000"/>
        <c:axId val="70063232"/>
      </c:barChart>
      <c:catAx>
        <c:axId val="5617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63232"/>
        <c:crosses val="autoZero"/>
        <c:auto val="1"/>
        <c:lblAlgn val="ctr"/>
        <c:lblOffset val="100"/>
        <c:noMultiLvlLbl val="0"/>
      </c:catAx>
      <c:valAx>
        <c:axId val="7006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10.870843000000001</c:v>
                </c:pt>
                <c:pt idx="1">
                  <c:v>12.373708000000001</c:v>
                </c:pt>
                <c:pt idx="2">
                  <c:v>9.6685379999999999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627.97680000000003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89344"/>
        <c:axId val="70095232"/>
      </c:barChart>
      <c:catAx>
        <c:axId val="7008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95232"/>
        <c:crosses val="autoZero"/>
        <c:auto val="1"/>
        <c:lblAlgn val="ctr"/>
        <c:lblOffset val="100"/>
        <c:noMultiLvlLbl val="0"/>
      </c:catAx>
      <c:valAx>
        <c:axId val="70095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13.569201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109440"/>
        <c:axId val="70115328"/>
      </c:barChart>
      <c:catAx>
        <c:axId val="7010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15328"/>
        <c:crosses val="autoZero"/>
        <c:auto val="1"/>
        <c:lblAlgn val="ctr"/>
        <c:lblOffset val="100"/>
        <c:noMultiLvlLbl val="0"/>
      </c:catAx>
      <c:valAx>
        <c:axId val="7011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1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65.929000000000002</c:v>
                </c:pt>
                <c:pt idx="1">
                  <c:v>13.951000000000001</c:v>
                </c:pt>
                <c:pt idx="2">
                  <c:v>20.12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0194688"/>
        <c:axId val="70196224"/>
      </c:barChart>
      <c:catAx>
        <c:axId val="7019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96224"/>
        <c:crosses val="autoZero"/>
        <c:auto val="1"/>
        <c:lblAlgn val="ctr"/>
        <c:lblOffset val="100"/>
        <c:noMultiLvlLbl val="0"/>
      </c:catAx>
      <c:valAx>
        <c:axId val="7019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19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1166.5399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14784"/>
        <c:axId val="70216320"/>
      </c:barChart>
      <c:catAx>
        <c:axId val="7021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16320"/>
        <c:crosses val="autoZero"/>
        <c:auto val="1"/>
        <c:lblAlgn val="ctr"/>
        <c:lblOffset val="100"/>
        <c:noMultiLvlLbl val="0"/>
      </c:catAx>
      <c:valAx>
        <c:axId val="70216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1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105.45431000000001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34880"/>
        <c:axId val="70236416"/>
      </c:barChart>
      <c:catAx>
        <c:axId val="7023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36416"/>
        <c:crosses val="autoZero"/>
        <c:auto val="1"/>
        <c:lblAlgn val="ctr"/>
        <c:lblOffset val="100"/>
        <c:noMultiLvlLbl val="0"/>
      </c:catAx>
      <c:valAx>
        <c:axId val="70236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3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318.74146000000002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50880"/>
        <c:axId val="70252416"/>
      </c:barChart>
      <c:catAx>
        <c:axId val="7025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52416"/>
        <c:crosses val="autoZero"/>
        <c:auto val="1"/>
        <c:lblAlgn val="ctr"/>
        <c:lblOffset val="100"/>
        <c:noMultiLvlLbl val="0"/>
      </c:catAx>
      <c:valAx>
        <c:axId val="7025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1.9428506999999999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067456"/>
        <c:axId val="82070144"/>
      </c:barChart>
      <c:catAx>
        <c:axId val="8206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70144"/>
        <c:crosses val="autoZero"/>
        <c:auto val="1"/>
        <c:lblAlgn val="ctr"/>
        <c:lblOffset val="100"/>
        <c:noMultiLvlLbl val="0"/>
      </c:catAx>
      <c:valAx>
        <c:axId val="8207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06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5610.1543000000001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007744"/>
        <c:axId val="79009280"/>
      </c:barChart>
      <c:catAx>
        <c:axId val="7900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009280"/>
        <c:crosses val="autoZero"/>
        <c:auto val="1"/>
        <c:lblAlgn val="ctr"/>
        <c:lblOffset val="100"/>
        <c:noMultiLvlLbl val="0"/>
      </c:catAx>
      <c:valAx>
        <c:axId val="7900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0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14.701312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023488"/>
        <c:axId val="79029376"/>
      </c:barChart>
      <c:catAx>
        <c:axId val="7902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029376"/>
        <c:crosses val="autoZero"/>
        <c:auto val="1"/>
        <c:lblAlgn val="ctr"/>
        <c:lblOffset val="100"/>
        <c:noMultiLvlLbl val="0"/>
      </c:catAx>
      <c:valAx>
        <c:axId val="7902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02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1.2046939999999999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21408"/>
        <c:axId val="79131392"/>
      </c:barChart>
      <c:catAx>
        <c:axId val="7912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31392"/>
        <c:crosses val="autoZero"/>
        <c:auto val="1"/>
        <c:lblAlgn val="ctr"/>
        <c:lblOffset val="100"/>
        <c:noMultiLvlLbl val="0"/>
      </c:catAx>
      <c:valAx>
        <c:axId val="7913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305.74549999999999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064704"/>
        <c:axId val="101067392"/>
      </c:barChart>
      <c:catAx>
        <c:axId val="10106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67392"/>
        <c:crosses val="autoZero"/>
        <c:auto val="1"/>
        <c:lblAlgn val="ctr"/>
        <c:lblOffset val="100"/>
        <c:noMultiLvlLbl val="0"/>
      </c:catAx>
      <c:valAx>
        <c:axId val="10106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0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1.1178983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733504"/>
        <c:axId val="101735040"/>
      </c:barChart>
      <c:catAx>
        <c:axId val="1017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735040"/>
        <c:crosses val="autoZero"/>
        <c:auto val="1"/>
        <c:lblAlgn val="ctr"/>
        <c:lblOffset val="100"/>
        <c:noMultiLvlLbl val="0"/>
      </c:catAx>
      <c:valAx>
        <c:axId val="10173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7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11.488727000000001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250560"/>
        <c:axId val="113509120"/>
      </c:barChart>
      <c:catAx>
        <c:axId val="10325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509120"/>
        <c:crosses val="autoZero"/>
        <c:auto val="1"/>
        <c:lblAlgn val="ctr"/>
        <c:lblOffset val="100"/>
        <c:noMultiLvlLbl val="0"/>
      </c:catAx>
      <c:valAx>
        <c:axId val="11350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2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1.2046939999999999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04608"/>
        <c:axId val="133293952"/>
      </c:barChart>
      <c:catAx>
        <c:axId val="13320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93952"/>
        <c:crosses val="autoZero"/>
        <c:auto val="1"/>
        <c:lblAlgn val="ctr"/>
        <c:lblOffset val="100"/>
        <c:noMultiLvlLbl val="0"/>
      </c:catAx>
      <c:valAx>
        <c:axId val="13329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561.93859999999995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957120"/>
        <c:axId val="138588544"/>
      </c:barChart>
      <c:catAx>
        <c:axId val="13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588544"/>
        <c:crosses val="autoZero"/>
        <c:auto val="1"/>
        <c:lblAlgn val="ctr"/>
        <c:lblOffset val="100"/>
        <c:noMultiLvlLbl val="0"/>
      </c:catAx>
      <c:valAx>
        <c:axId val="13858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8.9878140000000002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2511616"/>
        <c:axId val="152513152"/>
      </c:barChart>
      <c:catAx>
        <c:axId val="15251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513152"/>
        <c:crosses val="autoZero"/>
        <c:auto val="1"/>
        <c:lblAlgn val="ctr"/>
        <c:lblOffset val="100"/>
        <c:noMultiLvlLbl val="0"/>
      </c:catAx>
      <c:valAx>
        <c:axId val="15251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251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함인숙, ID : H1900071)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19일 14:31:01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1166.5399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47.4193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22.845257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65.929000000000002</v>
      </c>
      <c r="G8" s="60">
        <f>'DRIs DATA 입력'!G8</f>
        <v>13.951000000000001</v>
      </c>
      <c r="H8" s="60">
        <f>'DRIs DATA 입력'!H8</f>
        <v>20.12</v>
      </c>
      <c r="I8" s="47"/>
      <c r="J8" s="60" t="s">
        <v>217</v>
      </c>
      <c r="K8" s="60">
        <f>'DRIs DATA 입력'!K8</f>
        <v>13.875</v>
      </c>
      <c r="L8" s="60">
        <f>'DRIs DATA 입력'!L8</f>
        <v>9.6859999999999999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627.97680000000003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13.569201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1.9428506999999999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305.74549999999999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105.45431000000001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1.6848277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1.1178983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11.488727000000001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1.2046939999999999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561.93859999999995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8.9878140000000002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1.6000494999999999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1.0998623000000001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318.74146000000002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790.18364999999994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5610.1543000000001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2528.2310000000002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80.309389999999993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92.761930000000007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14.701312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8.9390160000000005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489.22519999999997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2.7802844E-2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2.3441765000000001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62.656210000000002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53.056130000000003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11" sqref="E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277</v>
      </c>
      <c r="G1" s="63" t="s">
        <v>278</v>
      </c>
      <c r="H1" s="62" t="s">
        <v>279</v>
      </c>
    </row>
    <row r="3" spans="1:27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284</v>
      </c>
      <c r="O4" s="70"/>
      <c r="P4" s="70"/>
      <c r="Q4" s="70"/>
      <c r="R4" s="70"/>
      <c r="S4" s="70"/>
      <c r="U4" s="70" t="s">
        <v>285</v>
      </c>
      <c r="V4" s="70"/>
      <c r="W4" s="70"/>
      <c r="X4" s="70"/>
      <c r="Y4" s="70"/>
      <c r="Z4" s="70"/>
    </row>
    <row r="5" spans="1:27">
      <c r="A5" s="66"/>
      <c r="B5" s="66" t="s">
        <v>286</v>
      </c>
      <c r="C5" s="66" t="s">
        <v>287</v>
      </c>
      <c r="E5" s="66"/>
      <c r="F5" s="66" t="s">
        <v>288</v>
      </c>
      <c r="G5" s="66" t="s">
        <v>289</v>
      </c>
      <c r="H5" s="66" t="s">
        <v>284</v>
      </c>
      <c r="J5" s="66"/>
      <c r="K5" s="66" t="s">
        <v>290</v>
      </c>
      <c r="L5" s="66" t="s">
        <v>291</v>
      </c>
      <c r="N5" s="66"/>
      <c r="O5" s="66" t="s">
        <v>292</v>
      </c>
      <c r="P5" s="66" t="s">
        <v>293</v>
      </c>
      <c r="Q5" s="66" t="s">
        <v>294</v>
      </c>
      <c r="R5" s="66" t="s">
        <v>295</v>
      </c>
      <c r="S5" s="66" t="s">
        <v>287</v>
      </c>
      <c r="U5" s="66"/>
      <c r="V5" s="66" t="s">
        <v>292</v>
      </c>
      <c r="W5" s="66" t="s">
        <v>293</v>
      </c>
      <c r="X5" s="66" t="s">
        <v>294</v>
      </c>
      <c r="Y5" s="66" t="s">
        <v>295</v>
      </c>
      <c r="Z5" s="66" t="s">
        <v>287</v>
      </c>
    </row>
    <row r="6" spans="1:27">
      <c r="A6" s="66" t="s">
        <v>281</v>
      </c>
      <c r="B6" s="66">
        <v>1800</v>
      </c>
      <c r="C6" s="66">
        <v>1166.5399</v>
      </c>
      <c r="E6" s="66" t="s">
        <v>296</v>
      </c>
      <c r="F6" s="66">
        <v>55</v>
      </c>
      <c r="G6" s="66">
        <v>15</v>
      </c>
      <c r="H6" s="66">
        <v>7</v>
      </c>
      <c r="J6" s="66" t="s">
        <v>296</v>
      </c>
      <c r="K6" s="66">
        <v>0.1</v>
      </c>
      <c r="L6" s="66">
        <v>4</v>
      </c>
      <c r="N6" s="66" t="s">
        <v>297</v>
      </c>
      <c r="O6" s="66">
        <v>40</v>
      </c>
      <c r="P6" s="66">
        <v>50</v>
      </c>
      <c r="Q6" s="66">
        <v>0</v>
      </c>
      <c r="R6" s="66">
        <v>0</v>
      </c>
      <c r="S6" s="66">
        <v>47.4193</v>
      </c>
      <c r="U6" s="66" t="s">
        <v>298</v>
      </c>
      <c r="V6" s="66">
        <v>0</v>
      </c>
      <c r="W6" s="66">
        <v>0</v>
      </c>
      <c r="X6" s="66">
        <v>20</v>
      </c>
      <c r="Y6" s="66">
        <v>0</v>
      </c>
      <c r="Z6" s="66">
        <v>22.845257</v>
      </c>
    </row>
    <row r="7" spans="1:27">
      <c r="E7" s="66" t="s">
        <v>299</v>
      </c>
      <c r="F7" s="66">
        <v>65</v>
      </c>
      <c r="G7" s="66">
        <v>30</v>
      </c>
      <c r="H7" s="66">
        <v>20</v>
      </c>
      <c r="J7" s="66" t="s">
        <v>299</v>
      </c>
      <c r="K7" s="66">
        <v>1</v>
      </c>
      <c r="L7" s="66">
        <v>10</v>
      </c>
    </row>
    <row r="8" spans="1:27">
      <c r="E8" s="66" t="s">
        <v>300</v>
      </c>
      <c r="F8" s="66">
        <v>65.929000000000002</v>
      </c>
      <c r="G8" s="66">
        <v>13.951000000000001</v>
      </c>
      <c r="H8" s="66">
        <v>20.12</v>
      </c>
      <c r="J8" s="66" t="s">
        <v>300</v>
      </c>
      <c r="K8" s="66">
        <v>13.875</v>
      </c>
      <c r="L8" s="66">
        <v>9.6859999999999999</v>
      </c>
    </row>
    <row r="13" spans="1:27">
      <c r="A13" s="71" t="s">
        <v>301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302</v>
      </c>
      <c r="B14" s="70"/>
      <c r="C14" s="70"/>
      <c r="D14" s="70"/>
      <c r="E14" s="70"/>
      <c r="F14" s="70"/>
      <c r="H14" s="70" t="s">
        <v>303</v>
      </c>
      <c r="I14" s="70"/>
      <c r="J14" s="70"/>
      <c r="K14" s="70"/>
      <c r="L14" s="70"/>
      <c r="M14" s="70"/>
      <c r="O14" s="70" t="s">
        <v>304</v>
      </c>
      <c r="P14" s="70"/>
      <c r="Q14" s="70"/>
      <c r="R14" s="70"/>
      <c r="S14" s="70"/>
      <c r="T14" s="70"/>
      <c r="V14" s="70" t="s">
        <v>305</v>
      </c>
      <c r="W14" s="70"/>
      <c r="X14" s="70"/>
      <c r="Y14" s="70"/>
      <c r="Z14" s="70"/>
      <c r="AA14" s="70"/>
    </row>
    <row r="15" spans="1:27">
      <c r="A15" s="66"/>
      <c r="B15" s="66" t="s">
        <v>292</v>
      </c>
      <c r="C15" s="66" t="s">
        <v>293</v>
      </c>
      <c r="D15" s="66" t="s">
        <v>294</v>
      </c>
      <c r="E15" s="66" t="s">
        <v>295</v>
      </c>
      <c r="F15" s="66" t="s">
        <v>287</v>
      </c>
      <c r="H15" s="66"/>
      <c r="I15" s="66" t="s">
        <v>292</v>
      </c>
      <c r="J15" s="66" t="s">
        <v>293</v>
      </c>
      <c r="K15" s="66" t="s">
        <v>294</v>
      </c>
      <c r="L15" s="66" t="s">
        <v>295</v>
      </c>
      <c r="M15" s="66" t="s">
        <v>287</v>
      </c>
      <c r="O15" s="66"/>
      <c r="P15" s="66" t="s">
        <v>292</v>
      </c>
      <c r="Q15" s="66" t="s">
        <v>293</v>
      </c>
      <c r="R15" s="66" t="s">
        <v>294</v>
      </c>
      <c r="S15" s="66" t="s">
        <v>295</v>
      </c>
      <c r="T15" s="66" t="s">
        <v>287</v>
      </c>
      <c r="V15" s="66"/>
      <c r="W15" s="66" t="s">
        <v>292</v>
      </c>
      <c r="X15" s="66" t="s">
        <v>293</v>
      </c>
      <c r="Y15" s="66" t="s">
        <v>294</v>
      </c>
      <c r="Z15" s="66" t="s">
        <v>295</v>
      </c>
      <c r="AA15" s="66" t="s">
        <v>287</v>
      </c>
    </row>
    <row r="16" spans="1:27">
      <c r="A16" s="66" t="s">
        <v>306</v>
      </c>
      <c r="B16" s="66">
        <v>430</v>
      </c>
      <c r="C16" s="66">
        <v>600</v>
      </c>
      <c r="D16" s="66">
        <v>0</v>
      </c>
      <c r="E16" s="66">
        <v>3000</v>
      </c>
      <c r="F16" s="66">
        <v>627.97680000000003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13.569201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1.9428506999999999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305.74549999999999</v>
      </c>
    </row>
    <row r="23" spans="1:62">
      <c r="A23" s="71" t="s">
        <v>307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308</v>
      </c>
      <c r="B24" s="70"/>
      <c r="C24" s="70"/>
      <c r="D24" s="70"/>
      <c r="E24" s="70"/>
      <c r="F24" s="70"/>
      <c r="H24" s="70" t="s">
        <v>309</v>
      </c>
      <c r="I24" s="70"/>
      <c r="J24" s="70"/>
      <c r="K24" s="70"/>
      <c r="L24" s="70"/>
      <c r="M24" s="70"/>
      <c r="O24" s="70" t="s">
        <v>310</v>
      </c>
      <c r="P24" s="70"/>
      <c r="Q24" s="70"/>
      <c r="R24" s="70"/>
      <c r="S24" s="70"/>
      <c r="T24" s="70"/>
      <c r="V24" s="70" t="s">
        <v>311</v>
      </c>
      <c r="W24" s="70"/>
      <c r="X24" s="70"/>
      <c r="Y24" s="70"/>
      <c r="Z24" s="70"/>
      <c r="AA24" s="70"/>
      <c r="AC24" s="70" t="s">
        <v>312</v>
      </c>
      <c r="AD24" s="70"/>
      <c r="AE24" s="70"/>
      <c r="AF24" s="70"/>
      <c r="AG24" s="70"/>
      <c r="AH24" s="70"/>
      <c r="AJ24" s="70" t="s">
        <v>313</v>
      </c>
      <c r="AK24" s="70"/>
      <c r="AL24" s="70"/>
      <c r="AM24" s="70"/>
      <c r="AN24" s="70"/>
      <c r="AO24" s="70"/>
      <c r="AQ24" s="70" t="s">
        <v>314</v>
      </c>
      <c r="AR24" s="70"/>
      <c r="AS24" s="70"/>
      <c r="AT24" s="70"/>
      <c r="AU24" s="70"/>
      <c r="AV24" s="70"/>
      <c r="AX24" s="70" t="s">
        <v>315</v>
      </c>
      <c r="AY24" s="70"/>
      <c r="AZ24" s="70"/>
      <c r="BA24" s="70"/>
      <c r="BB24" s="70"/>
      <c r="BC24" s="70"/>
      <c r="BE24" s="70" t="s">
        <v>316</v>
      </c>
      <c r="BF24" s="70"/>
      <c r="BG24" s="70"/>
      <c r="BH24" s="70"/>
      <c r="BI24" s="70"/>
      <c r="BJ24" s="70"/>
    </row>
    <row r="25" spans="1:62">
      <c r="A25" s="66"/>
      <c r="B25" s="66" t="s">
        <v>292</v>
      </c>
      <c r="C25" s="66" t="s">
        <v>293</v>
      </c>
      <c r="D25" s="66" t="s">
        <v>294</v>
      </c>
      <c r="E25" s="66" t="s">
        <v>295</v>
      </c>
      <c r="F25" s="66" t="s">
        <v>287</v>
      </c>
      <c r="H25" s="66"/>
      <c r="I25" s="66" t="s">
        <v>292</v>
      </c>
      <c r="J25" s="66" t="s">
        <v>293</v>
      </c>
      <c r="K25" s="66" t="s">
        <v>294</v>
      </c>
      <c r="L25" s="66" t="s">
        <v>295</v>
      </c>
      <c r="M25" s="66" t="s">
        <v>287</v>
      </c>
      <c r="O25" s="66"/>
      <c r="P25" s="66" t="s">
        <v>292</v>
      </c>
      <c r="Q25" s="66" t="s">
        <v>293</v>
      </c>
      <c r="R25" s="66" t="s">
        <v>294</v>
      </c>
      <c r="S25" s="66" t="s">
        <v>295</v>
      </c>
      <c r="T25" s="66" t="s">
        <v>287</v>
      </c>
      <c r="V25" s="66"/>
      <c r="W25" s="66" t="s">
        <v>292</v>
      </c>
      <c r="X25" s="66" t="s">
        <v>293</v>
      </c>
      <c r="Y25" s="66" t="s">
        <v>294</v>
      </c>
      <c r="Z25" s="66" t="s">
        <v>295</v>
      </c>
      <c r="AA25" s="66" t="s">
        <v>287</v>
      </c>
      <c r="AC25" s="66"/>
      <c r="AD25" s="66" t="s">
        <v>292</v>
      </c>
      <c r="AE25" s="66" t="s">
        <v>293</v>
      </c>
      <c r="AF25" s="66" t="s">
        <v>294</v>
      </c>
      <c r="AG25" s="66" t="s">
        <v>295</v>
      </c>
      <c r="AH25" s="66" t="s">
        <v>287</v>
      </c>
      <c r="AJ25" s="66"/>
      <c r="AK25" s="66" t="s">
        <v>292</v>
      </c>
      <c r="AL25" s="66" t="s">
        <v>293</v>
      </c>
      <c r="AM25" s="66" t="s">
        <v>294</v>
      </c>
      <c r="AN25" s="66" t="s">
        <v>295</v>
      </c>
      <c r="AO25" s="66" t="s">
        <v>287</v>
      </c>
      <c r="AQ25" s="66"/>
      <c r="AR25" s="66" t="s">
        <v>292</v>
      </c>
      <c r="AS25" s="66" t="s">
        <v>293</v>
      </c>
      <c r="AT25" s="66" t="s">
        <v>294</v>
      </c>
      <c r="AU25" s="66" t="s">
        <v>295</v>
      </c>
      <c r="AV25" s="66" t="s">
        <v>287</v>
      </c>
      <c r="AX25" s="66"/>
      <c r="AY25" s="66" t="s">
        <v>292</v>
      </c>
      <c r="AZ25" s="66" t="s">
        <v>293</v>
      </c>
      <c r="BA25" s="66" t="s">
        <v>294</v>
      </c>
      <c r="BB25" s="66" t="s">
        <v>295</v>
      </c>
      <c r="BC25" s="66" t="s">
        <v>287</v>
      </c>
      <c r="BE25" s="66"/>
      <c r="BF25" s="66" t="s">
        <v>292</v>
      </c>
      <c r="BG25" s="66" t="s">
        <v>293</v>
      </c>
      <c r="BH25" s="66" t="s">
        <v>294</v>
      </c>
      <c r="BI25" s="66" t="s">
        <v>295</v>
      </c>
      <c r="BJ25" s="66" t="s">
        <v>287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105.45431000000001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1.6848277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1.1178983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11.488727000000001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1.2046939999999999</v>
      </c>
      <c r="AJ26" s="66" t="s">
        <v>317</v>
      </c>
      <c r="AK26" s="66">
        <v>320</v>
      </c>
      <c r="AL26" s="66">
        <v>400</v>
      </c>
      <c r="AM26" s="66">
        <v>0</v>
      </c>
      <c r="AN26" s="66">
        <v>1000</v>
      </c>
      <c r="AO26" s="66">
        <v>561.93859999999995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8.9878140000000002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1.6000494999999999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1.0998623000000001</v>
      </c>
    </row>
    <row r="33" spans="1:68">
      <c r="A33" s="71" t="s">
        <v>318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319</v>
      </c>
      <c r="I34" s="70"/>
      <c r="J34" s="70"/>
      <c r="K34" s="70"/>
      <c r="L34" s="70"/>
      <c r="M34" s="70"/>
      <c r="O34" s="70" t="s">
        <v>320</v>
      </c>
      <c r="P34" s="70"/>
      <c r="Q34" s="70"/>
      <c r="R34" s="70"/>
      <c r="S34" s="70"/>
      <c r="T34" s="70"/>
      <c r="V34" s="70" t="s">
        <v>321</v>
      </c>
      <c r="W34" s="70"/>
      <c r="X34" s="70"/>
      <c r="Y34" s="70"/>
      <c r="Z34" s="70"/>
      <c r="AA34" s="70"/>
      <c r="AC34" s="70" t="s">
        <v>322</v>
      </c>
      <c r="AD34" s="70"/>
      <c r="AE34" s="70"/>
      <c r="AF34" s="70"/>
      <c r="AG34" s="70"/>
      <c r="AH34" s="70"/>
      <c r="AJ34" s="70" t="s">
        <v>323</v>
      </c>
      <c r="AK34" s="70"/>
      <c r="AL34" s="70"/>
      <c r="AM34" s="70"/>
      <c r="AN34" s="70"/>
      <c r="AO34" s="70"/>
    </row>
    <row r="35" spans="1:68">
      <c r="A35" s="66"/>
      <c r="B35" s="66" t="s">
        <v>292</v>
      </c>
      <c r="C35" s="66" t="s">
        <v>293</v>
      </c>
      <c r="D35" s="66" t="s">
        <v>294</v>
      </c>
      <c r="E35" s="66" t="s">
        <v>295</v>
      </c>
      <c r="F35" s="66" t="s">
        <v>287</v>
      </c>
      <c r="H35" s="66"/>
      <c r="I35" s="66" t="s">
        <v>292</v>
      </c>
      <c r="J35" s="66" t="s">
        <v>293</v>
      </c>
      <c r="K35" s="66" t="s">
        <v>294</v>
      </c>
      <c r="L35" s="66" t="s">
        <v>295</v>
      </c>
      <c r="M35" s="66" t="s">
        <v>287</v>
      </c>
      <c r="O35" s="66"/>
      <c r="P35" s="66" t="s">
        <v>292</v>
      </c>
      <c r="Q35" s="66" t="s">
        <v>293</v>
      </c>
      <c r="R35" s="66" t="s">
        <v>294</v>
      </c>
      <c r="S35" s="66" t="s">
        <v>295</v>
      </c>
      <c r="T35" s="66" t="s">
        <v>287</v>
      </c>
      <c r="V35" s="66"/>
      <c r="W35" s="66" t="s">
        <v>292</v>
      </c>
      <c r="X35" s="66" t="s">
        <v>293</v>
      </c>
      <c r="Y35" s="66" t="s">
        <v>294</v>
      </c>
      <c r="Z35" s="66" t="s">
        <v>295</v>
      </c>
      <c r="AA35" s="66" t="s">
        <v>287</v>
      </c>
      <c r="AC35" s="66"/>
      <c r="AD35" s="66" t="s">
        <v>292</v>
      </c>
      <c r="AE35" s="66" t="s">
        <v>293</v>
      </c>
      <c r="AF35" s="66" t="s">
        <v>294</v>
      </c>
      <c r="AG35" s="66" t="s">
        <v>295</v>
      </c>
      <c r="AH35" s="66" t="s">
        <v>287</v>
      </c>
      <c r="AJ35" s="66"/>
      <c r="AK35" s="66" t="s">
        <v>292</v>
      </c>
      <c r="AL35" s="66" t="s">
        <v>293</v>
      </c>
      <c r="AM35" s="66" t="s">
        <v>294</v>
      </c>
      <c r="AN35" s="66" t="s">
        <v>295</v>
      </c>
      <c r="AO35" s="66" t="s">
        <v>287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318.74146000000002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790.18364999999994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5610.1543000000001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2528.2310000000002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80.309389999999993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92.761930000000007</v>
      </c>
    </row>
    <row r="43" spans="1:68">
      <c r="A43" s="71" t="s">
        <v>324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325</v>
      </c>
      <c r="B44" s="70"/>
      <c r="C44" s="70"/>
      <c r="D44" s="70"/>
      <c r="E44" s="70"/>
      <c r="F44" s="70"/>
      <c r="H44" s="70" t="s">
        <v>326</v>
      </c>
      <c r="I44" s="70"/>
      <c r="J44" s="70"/>
      <c r="K44" s="70"/>
      <c r="L44" s="70"/>
      <c r="M44" s="70"/>
      <c r="O44" s="70" t="s">
        <v>327</v>
      </c>
      <c r="P44" s="70"/>
      <c r="Q44" s="70"/>
      <c r="R44" s="70"/>
      <c r="S44" s="70"/>
      <c r="T44" s="70"/>
      <c r="V44" s="70" t="s">
        <v>328</v>
      </c>
      <c r="W44" s="70"/>
      <c r="X44" s="70"/>
      <c r="Y44" s="70"/>
      <c r="Z44" s="70"/>
      <c r="AA44" s="70"/>
      <c r="AC44" s="70" t="s">
        <v>329</v>
      </c>
      <c r="AD44" s="70"/>
      <c r="AE44" s="70"/>
      <c r="AF44" s="70"/>
      <c r="AG44" s="70"/>
      <c r="AH44" s="70"/>
      <c r="AJ44" s="70" t="s">
        <v>330</v>
      </c>
      <c r="AK44" s="70"/>
      <c r="AL44" s="70"/>
      <c r="AM44" s="70"/>
      <c r="AN44" s="70"/>
      <c r="AO44" s="70"/>
      <c r="AQ44" s="70" t="s">
        <v>331</v>
      </c>
      <c r="AR44" s="70"/>
      <c r="AS44" s="70"/>
      <c r="AT44" s="70"/>
      <c r="AU44" s="70"/>
      <c r="AV44" s="70"/>
      <c r="AX44" s="70" t="s">
        <v>332</v>
      </c>
      <c r="AY44" s="70"/>
      <c r="AZ44" s="70"/>
      <c r="BA44" s="70"/>
      <c r="BB44" s="70"/>
      <c r="BC44" s="70"/>
      <c r="BE44" s="70" t="s">
        <v>333</v>
      </c>
      <c r="BF44" s="70"/>
      <c r="BG44" s="70"/>
      <c r="BH44" s="70"/>
      <c r="BI44" s="70"/>
      <c r="BJ44" s="70"/>
    </row>
    <row r="45" spans="1:68">
      <c r="A45" s="66"/>
      <c r="B45" s="66" t="s">
        <v>292</v>
      </c>
      <c r="C45" s="66" t="s">
        <v>293</v>
      </c>
      <c r="D45" s="66" t="s">
        <v>294</v>
      </c>
      <c r="E45" s="66" t="s">
        <v>295</v>
      </c>
      <c r="F45" s="66" t="s">
        <v>287</v>
      </c>
      <c r="H45" s="66"/>
      <c r="I45" s="66" t="s">
        <v>292</v>
      </c>
      <c r="J45" s="66" t="s">
        <v>293</v>
      </c>
      <c r="K45" s="66" t="s">
        <v>294</v>
      </c>
      <c r="L45" s="66" t="s">
        <v>295</v>
      </c>
      <c r="M45" s="66" t="s">
        <v>287</v>
      </c>
      <c r="O45" s="66"/>
      <c r="P45" s="66" t="s">
        <v>292</v>
      </c>
      <c r="Q45" s="66" t="s">
        <v>293</v>
      </c>
      <c r="R45" s="66" t="s">
        <v>294</v>
      </c>
      <c r="S45" s="66" t="s">
        <v>295</v>
      </c>
      <c r="T45" s="66" t="s">
        <v>287</v>
      </c>
      <c r="V45" s="66"/>
      <c r="W45" s="66" t="s">
        <v>292</v>
      </c>
      <c r="X45" s="66" t="s">
        <v>293</v>
      </c>
      <c r="Y45" s="66" t="s">
        <v>294</v>
      </c>
      <c r="Z45" s="66" t="s">
        <v>295</v>
      </c>
      <c r="AA45" s="66" t="s">
        <v>287</v>
      </c>
      <c r="AC45" s="66"/>
      <c r="AD45" s="66" t="s">
        <v>292</v>
      </c>
      <c r="AE45" s="66" t="s">
        <v>293</v>
      </c>
      <c r="AF45" s="66" t="s">
        <v>294</v>
      </c>
      <c r="AG45" s="66" t="s">
        <v>295</v>
      </c>
      <c r="AH45" s="66" t="s">
        <v>287</v>
      </c>
      <c r="AJ45" s="66"/>
      <c r="AK45" s="66" t="s">
        <v>292</v>
      </c>
      <c r="AL45" s="66" t="s">
        <v>293</v>
      </c>
      <c r="AM45" s="66" t="s">
        <v>294</v>
      </c>
      <c r="AN45" s="66" t="s">
        <v>295</v>
      </c>
      <c r="AO45" s="66" t="s">
        <v>287</v>
      </c>
      <c r="AQ45" s="66"/>
      <c r="AR45" s="66" t="s">
        <v>292</v>
      </c>
      <c r="AS45" s="66" t="s">
        <v>293</v>
      </c>
      <c r="AT45" s="66" t="s">
        <v>294</v>
      </c>
      <c r="AU45" s="66" t="s">
        <v>295</v>
      </c>
      <c r="AV45" s="66" t="s">
        <v>287</v>
      </c>
      <c r="AX45" s="66"/>
      <c r="AY45" s="66" t="s">
        <v>292</v>
      </c>
      <c r="AZ45" s="66" t="s">
        <v>293</v>
      </c>
      <c r="BA45" s="66" t="s">
        <v>294</v>
      </c>
      <c r="BB45" s="66" t="s">
        <v>295</v>
      </c>
      <c r="BC45" s="66" t="s">
        <v>287</v>
      </c>
      <c r="BE45" s="66"/>
      <c r="BF45" s="66" t="s">
        <v>292</v>
      </c>
      <c r="BG45" s="66" t="s">
        <v>293</v>
      </c>
      <c r="BH45" s="66" t="s">
        <v>294</v>
      </c>
      <c r="BI45" s="66" t="s">
        <v>295</v>
      </c>
      <c r="BJ45" s="66" t="s">
        <v>287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14.701312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8.9390160000000005</v>
      </c>
      <c r="O46" s="66" t="s">
        <v>334</v>
      </c>
      <c r="P46" s="66">
        <v>600</v>
      </c>
      <c r="Q46" s="66">
        <v>800</v>
      </c>
      <c r="R46" s="66">
        <v>0</v>
      </c>
      <c r="S46" s="66">
        <v>10000</v>
      </c>
      <c r="T46" s="66">
        <v>489.22519999999997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2.7802844E-2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2.3441765000000001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62.656210000000002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53.056130000000003</v>
      </c>
      <c r="AX46" s="66" t="s">
        <v>335</v>
      </c>
      <c r="AY46" s="66"/>
      <c r="AZ46" s="66"/>
      <c r="BA46" s="66"/>
      <c r="BB46" s="66"/>
      <c r="BC46" s="66"/>
      <c r="BE46" s="66" t="s">
        <v>336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B4" sqref="B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337</v>
      </c>
      <c r="B2" s="62" t="s">
        <v>338</v>
      </c>
      <c r="C2" s="62" t="s">
        <v>339</v>
      </c>
      <c r="D2" s="62">
        <v>54</v>
      </c>
      <c r="E2" s="62">
        <v>1166.5399</v>
      </c>
      <c r="F2" s="62">
        <v>155.38624999999999</v>
      </c>
      <c r="G2" s="62">
        <v>32.88109</v>
      </c>
      <c r="H2" s="62">
        <v>12.508827999999999</v>
      </c>
      <c r="I2" s="62">
        <v>20.372261000000002</v>
      </c>
      <c r="J2" s="62">
        <v>47.4193</v>
      </c>
      <c r="K2" s="62">
        <v>24.622961</v>
      </c>
      <c r="L2" s="62">
        <v>22.796337000000001</v>
      </c>
      <c r="M2" s="62">
        <v>22.845257</v>
      </c>
      <c r="N2" s="62">
        <v>1.0828884999999999</v>
      </c>
      <c r="O2" s="62">
        <v>11.748129</v>
      </c>
      <c r="P2" s="62">
        <v>834.96640000000002</v>
      </c>
      <c r="Q2" s="62">
        <v>23.890267999999999</v>
      </c>
      <c r="R2" s="62">
        <v>627.97680000000003</v>
      </c>
      <c r="S2" s="62">
        <v>24.581142</v>
      </c>
      <c r="T2" s="62">
        <v>7240.7456000000002</v>
      </c>
      <c r="U2" s="62">
        <v>1.9428506999999999</v>
      </c>
      <c r="V2" s="62">
        <v>13.569201</v>
      </c>
      <c r="W2" s="62">
        <v>305.74549999999999</v>
      </c>
      <c r="X2" s="62">
        <v>105.45431000000001</v>
      </c>
      <c r="Y2" s="62">
        <v>1.6848277</v>
      </c>
      <c r="Z2" s="62">
        <v>1.1178983</v>
      </c>
      <c r="AA2" s="62">
        <v>11.488727000000001</v>
      </c>
      <c r="AB2" s="62">
        <v>1.2046939999999999</v>
      </c>
      <c r="AC2" s="62">
        <v>561.93859999999995</v>
      </c>
      <c r="AD2" s="62">
        <v>8.9878140000000002</v>
      </c>
      <c r="AE2" s="62">
        <v>1.6000494999999999</v>
      </c>
      <c r="AF2" s="62">
        <v>1.0998623000000001</v>
      </c>
      <c r="AG2" s="62">
        <v>318.74146000000002</v>
      </c>
      <c r="AH2" s="62">
        <v>267.00139999999999</v>
      </c>
      <c r="AI2" s="62">
        <v>51.740043999999997</v>
      </c>
      <c r="AJ2" s="62">
        <v>790.18364999999994</v>
      </c>
      <c r="AK2" s="62">
        <v>5610.1543000000001</v>
      </c>
      <c r="AL2" s="62">
        <v>80.309389999999993</v>
      </c>
      <c r="AM2" s="62">
        <v>2528.2310000000002</v>
      </c>
      <c r="AN2" s="62">
        <v>92.761930000000007</v>
      </c>
      <c r="AO2" s="62">
        <v>14.701312</v>
      </c>
      <c r="AP2" s="62">
        <v>11.720266000000001</v>
      </c>
      <c r="AQ2" s="62">
        <v>2.9810466999999998</v>
      </c>
      <c r="AR2" s="62">
        <v>8.9390160000000005</v>
      </c>
      <c r="AS2" s="62">
        <v>489.22519999999997</v>
      </c>
      <c r="AT2" s="62">
        <v>2.7802844E-2</v>
      </c>
      <c r="AU2" s="62">
        <v>2.3441765000000001</v>
      </c>
      <c r="AV2" s="62">
        <v>62.656210000000002</v>
      </c>
      <c r="AW2" s="62">
        <v>53.056130000000003</v>
      </c>
      <c r="AX2" s="62">
        <v>0.10729249</v>
      </c>
      <c r="AY2" s="62">
        <v>1.0302173999999999</v>
      </c>
      <c r="AZ2" s="62">
        <v>146.71818999999999</v>
      </c>
      <c r="BA2" s="62">
        <v>32.923279999999998</v>
      </c>
      <c r="BB2" s="62">
        <v>10.870843000000001</v>
      </c>
      <c r="BC2" s="62">
        <v>12.373708000000001</v>
      </c>
      <c r="BD2" s="62">
        <v>9.6685379999999999</v>
      </c>
      <c r="BE2" s="62">
        <v>0.54894969999999998</v>
      </c>
      <c r="BF2" s="62">
        <v>3.6896110000000002</v>
      </c>
      <c r="BG2" s="62">
        <v>0</v>
      </c>
      <c r="BH2" s="62">
        <v>0</v>
      </c>
      <c r="BI2" s="62">
        <v>0</v>
      </c>
      <c r="BJ2" s="62">
        <v>3.1385562999999998E-2</v>
      </c>
      <c r="BK2" s="62">
        <v>0</v>
      </c>
      <c r="BL2" s="62">
        <v>0.26835389999999998</v>
      </c>
      <c r="BM2" s="62">
        <v>3.5625049999999998</v>
      </c>
      <c r="BN2" s="62">
        <v>1.0731381</v>
      </c>
      <c r="BO2" s="62">
        <v>54.633778</v>
      </c>
      <c r="BP2" s="62">
        <v>10.563514</v>
      </c>
      <c r="BQ2" s="62">
        <v>18.802769000000001</v>
      </c>
      <c r="BR2" s="62">
        <v>61.552081999999999</v>
      </c>
      <c r="BS2" s="62">
        <v>11.958209</v>
      </c>
      <c r="BT2" s="62">
        <v>13.945205</v>
      </c>
      <c r="BU2" s="62">
        <v>7.5074259999999998E-4</v>
      </c>
      <c r="BV2" s="62">
        <v>5.9122159999999997E-3</v>
      </c>
      <c r="BW2" s="62">
        <v>0.91240330000000003</v>
      </c>
      <c r="BX2" s="62">
        <v>1.2525755999999999</v>
      </c>
      <c r="BY2" s="62">
        <v>0.13260110999999999</v>
      </c>
      <c r="BZ2" s="62">
        <v>8.5483219999999999E-4</v>
      </c>
      <c r="CA2" s="62">
        <v>0.32875177</v>
      </c>
      <c r="CB2" s="62">
        <v>0</v>
      </c>
      <c r="CC2" s="62">
        <v>0.13508423</v>
      </c>
      <c r="CD2" s="62">
        <v>1.7239742</v>
      </c>
      <c r="CE2" s="62">
        <v>2.9281028000000001E-2</v>
      </c>
      <c r="CF2" s="62">
        <v>0.10668801</v>
      </c>
      <c r="CG2" s="62">
        <v>0</v>
      </c>
      <c r="CH2" s="62">
        <v>1.9547999999999999E-2</v>
      </c>
      <c r="CI2" s="62">
        <v>0</v>
      </c>
      <c r="CJ2" s="62">
        <v>4.0133530000000004</v>
      </c>
      <c r="CK2" s="62">
        <v>8.0445324999999998E-3</v>
      </c>
      <c r="CL2" s="62">
        <v>9.4256989999999999E-2</v>
      </c>
      <c r="CM2" s="62">
        <v>3.7318704</v>
      </c>
      <c r="CN2" s="62">
        <v>1566.1081999999999</v>
      </c>
      <c r="CO2" s="62">
        <v>2692.9380000000001</v>
      </c>
      <c r="CP2" s="62">
        <v>1871.6464000000001</v>
      </c>
      <c r="CQ2" s="62">
        <v>555.72704999999996</v>
      </c>
      <c r="CR2" s="62">
        <v>308.95179999999999</v>
      </c>
      <c r="CS2" s="62">
        <v>283.80847</v>
      </c>
      <c r="CT2" s="62">
        <v>1555.0138999999999</v>
      </c>
      <c r="CU2" s="62">
        <v>974.72619999999995</v>
      </c>
      <c r="CV2" s="62">
        <v>916.84400000000005</v>
      </c>
      <c r="CW2" s="62">
        <v>1164.7606000000001</v>
      </c>
      <c r="CX2" s="62">
        <v>388.40996999999999</v>
      </c>
      <c r="CY2" s="62">
        <v>1982.8176000000001</v>
      </c>
      <c r="CZ2" s="62">
        <v>1168.1806999999999</v>
      </c>
      <c r="DA2" s="62">
        <v>2582.7921999999999</v>
      </c>
      <c r="DB2" s="62">
        <v>2529.9470000000001</v>
      </c>
      <c r="DC2" s="62">
        <v>3651.4810000000002</v>
      </c>
      <c r="DD2" s="62">
        <v>5451.1714000000002</v>
      </c>
      <c r="DE2" s="62">
        <v>1687.3604</v>
      </c>
      <c r="DF2" s="62">
        <v>2367.1329999999998</v>
      </c>
      <c r="DG2" s="62">
        <v>1244.1652999999999</v>
      </c>
      <c r="DH2" s="62">
        <v>54.317570000000003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32.923279999999998</v>
      </c>
      <c r="B6">
        <f>BB2</f>
        <v>10.870843000000001</v>
      </c>
      <c r="C6">
        <f>BC2</f>
        <v>12.373708000000001</v>
      </c>
      <c r="D6">
        <f>BD2</f>
        <v>9.6685379999999999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23802</v>
      </c>
      <c r="C2" s="57">
        <f ca="1">YEAR(TODAY())-YEAR(B2)+IF(TODAY()&gt;=DATE(YEAR(TODAY()),MONTH(B2),DAY(B2)),0,-1)</f>
        <v>54</v>
      </c>
      <c r="E2" s="53">
        <v>157.9</v>
      </c>
      <c r="F2" s="54" t="s">
        <v>40</v>
      </c>
      <c r="G2" s="53">
        <v>57</v>
      </c>
      <c r="H2" s="52" t="s">
        <v>42</v>
      </c>
      <c r="I2" s="73">
        <f>ROUND(G3/E3^2,1)</f>
        <v>22.9</v>
      </c>
    </row>
    <row r="3" spans="1:9">
      <c r="E3" s="52">
        <f>E2/100</f>
        <v>1.579</v>
      </c>
      <c r="F3" s="52" t="s">
        <v>41</v>
      </c>
      <c r="G3" s="52">
        <f>G2</f>
        <v>57</v>
      </c>
      <c r="H3" s="52" t="s">
        <v>42</v>
      </c>
      <c r="I3" s="73"/>
    </row>
    <row r="4" spans="1:9">
      <c r="A4" t="s">
        <v>274</v>
      </c>
    </row>
    <row r="5" spans="1:9">
      <c r="B5" s="61">
        <v>43739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함인숙, ID : H1900071)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19일 14:31:01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8" sqref="J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43739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54</v>
      </c>
      <c r="G12" s="152"/>
      <c r="H12" s="152"/>
      <c r="I12" s="152"/>
      <c r="K12" s="123">
        <f>'개인정보 및 신체계측 입력'!E2</f>
        <v>157.9</v>
      </c>
      <c r="L12" s="124"/>
      <c r="M12" s="117">
        <f>'개인정보 및 신체계측 입력'!G2</f>
        <v>57</v>
      </c>
      <c r="N12" s="118"/>
      <c r="O12" s="113" t="s">
        <v>272</v>
      </c>
      <c r="P12" s="107"/>
      <c r="Q12" s="110">
        <f>'개인정보 및 신체계측 입력'!I2</f>
        <v>22.9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함인숙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65.929000000000002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13.951000000000001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20.12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0.8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9.6999999999999993</v>
      </c>
      <c r="L72" s="37" t="s">
        <v>54</v>
      </c>
      <c r="M72" s="37">
        <f>ROUND('DRIs DATA'!K8,1)</f>
        <v>13.9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83.73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113.08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105.45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80.31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39.840000000000003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374.01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147.01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2020-02-21T07:08:38Z</dcterms:modified>
</cp:coreProperties>
</file>