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<sst xmlns="http://schemas.openxmlformats.org/spreadsheetml/2006/main" count="692" uniqueCount="341">
  <si>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</si>
  <si>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</si>
  <si>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</si>
  <si>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</si>
  <si>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</si>
  <si>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</si>
  <si>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</si>
  <si>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</si>
  <si>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</si>
  <si>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</si>
  <si>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</si>
  <si>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</si>
  <si>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</si>
  <si>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</si>
  <si>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</si>
  <si>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</si>
  <si>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</si>
  <si>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</si>
  <si>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</si>
  <si>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</si>
  <si>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</si>
  <si>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</si>
  <si>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</si>
  <si>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</si>
  <si>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</si>
  <si>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</si>
  <si>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</si>
  <si>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</si>
  <si>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</si>
  <si>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</si>
  <si>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</si>
  <si>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</si>
  <si>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</si>
  <si>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</si>
  <si>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</si>
  <si>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</si>
  <si>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</si>
  <si>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</si>
  <si>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</si>
  <si>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</si>
  <si>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</si>
  <si>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</si>
  <si>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</si>
  <si>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</si>
  <si>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</si>
  <si>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</si>
  <si>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</si>
  <si>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</si>
  <si>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</si>
  <si>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</si>
  <si>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</si>
  <si>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</si>
  <si>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</si>
  <si>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</si>
  <si>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</si>
  <si>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</si>
  <si>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</si>
  <si>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</si>
  <si>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</si>
  <si>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</si>
  <si>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</si>
  <si>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</si>
  <si>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</si>
  <si>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</si>
  <si>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</si>
  <si>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</si>
  <si>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</si>
  <si>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</si>
  <si>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</si>
  <si>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</si>
  <si>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</si>
  <si>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</si>
  <si>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</si>
  <si>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</si>
  <si>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</si>
  <si>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</si>
  <si>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</si>
  <si>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</si>
  <si>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</si>
  <si>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</si>
  <si>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</si>
  <si>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</si>
  <si>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</si>
  <si>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</si>
  <si>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</si>
  <si>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</si>
  <si>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</si>
  <si>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</si>
  <si>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</si>
  <si>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</si>
  <si>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</si>
  <si>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</si>
  <si>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</si>
  <si>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</si>
  <si>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</si>
  <si>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</si>
  <si>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</si>
  <si>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</si>
  <si>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</si>
  <si>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</si>
  <si>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</si>
  <si>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</si>
  <si>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</si>
  <si>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</si>
  <si>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</si>
  <si>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</si>
  <si>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</si>
  <si>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</si>
  <si>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</si>
  <si>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</si>
  <si>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</si>
  <si>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</si>
  <si>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</si>
  <si>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</si>
  <si>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</si>
  <si>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</si>
  <si>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</si>
  <si>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</si>
  <si>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</si>
  <si>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</si>
  <si>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</si>
  <si>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</si>
  <si>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</si>
  <si>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</si>
  <si>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</si>
  <si>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</si>
  <si>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</si>
  <si>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</si>
  <si>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</si>
  <si>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</si>
  <si>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</si>
  <si>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</si>
  <si>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</si>
  <si>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</si>
  <si>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</si>
  <si>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</si>
  <si>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</si>
  <si>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</si>
  <si>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</si>
  <si>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</si>
  <si>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</si>
  <si>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</si>
  <si>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</si>
  <si>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</si>
  <si>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</si>
  <si>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</si>
  <si>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</si>
  <si>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</si>
  <si>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</si>
  <si>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</si>
  <si>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</si>
  <si>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</si>
  <si>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</si>
  <si>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</si>
  <si>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</si>
  <si>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</si>
  <si>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</si>
  <si>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</si>
  <si>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</si>
  <si>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</si>
  <si>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</si>
  <si>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</si>
  <si>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</si>
  <si>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</si>
  <si>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</si>
  <si>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</si>
  <si>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</si>
  <si>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</si>
  <si>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</si>
  <si>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</si>
  <si>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</si>
  <si>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</si>
  <si>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</si>
  <si>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</si>
  <si>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</si>
  <si>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</si>
  <si>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</si>
  <si>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</si>
  <si>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</si>
  <si>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</si>
  <si>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</si>
  <si>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</si>
  <si>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</si>
  <si>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</si>
  <si>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</si>
  <si>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</si>
  <si>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</si>
  <si>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</si>
  <si>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</si>
  <si>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</si>
  <si>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</si>
  <si>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</si>
  <si>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</si>
  <si>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</si>
  <si>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</si>
  <si>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</si>
  <si>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</si>
  <si>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</si>
  <si>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</si>
  <si>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</si>
  <si>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</si>
  <si>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</si>
  <si>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</si>
  <si>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</si>
  <si>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</si>
  <si>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</si>
  <si>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</si>
  <si>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</si>
  <si>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</si>
  <si>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</si>
  <si>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</si>
  <si>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</si>
  <si>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</si>
  <si>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</si>
  <si>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</si>
  <si>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</si>
  <si>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</si>
  <si>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</si>
  <si>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</si>
  <si>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</si>
  <si>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</si>
  <si>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</si>
  <si>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</si>
  <si>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</si>
  <si>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</si>
  <si>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</si>
  <si>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</si>
  <si>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</si>
  <si>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</si>
  <si>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</si>
  <si>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</si>
  <si>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</si>
  <si>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</si>
  <si>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</si>
  <si>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</si>
  <si>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</si>
  <si>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</si>
  <si>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</si>
  <si>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</si>
  <si>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</si>
  <si>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</si>
  <si>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</si>
  <si>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</si>
  <si>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</si>
  <si>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</si>
  <si>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</si>
  <si>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</si>
  <si>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</si>
  <si>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</si>
  <si>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</si>
  <si>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</si>
  <si>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</si>
  <si>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</si>
  <si>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</si>
  <si>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</si>
  <si>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</si>
  <si>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</si>
  <si>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</si>
  <si>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</si>
  <si>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</si>
  <si>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</si>
  <si>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</si>
  <si>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</si>
  <si>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</si>
  <si>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</si>
  <si>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</si>
  <si>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</si>
  <si>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</si>
  <si>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</si>
  <si>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</si>
  <si>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</si>
  <si>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</si>
  <si>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</si>
  <si>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</si>
  <si>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</si>
  <si>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</si>
  <si>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크롬(ug/일)</t>
    <phoneticPr fontId="1" type="noConversion"/>
  </si>
  <si>
    <t>M</t>
  </si>
  <si>
    <t>정보</t>
    <phoneticPr fontId="1" type="noConversion"/>
  </si>
  <si>
    <t>(설문지 : FFQ 95문항 설문지, 사용자 : 김형배, ID : H1900072)</t>
  </si>
  <si>
    <t>출력시각</t>
    <phoneticPr fontId="1" type="noConversion"/>
  </si>
  <si>
    <t>2020년 02월 20일 13:10:05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</si>
  <si>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</si>
  <si>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</si>
  <si>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</si>
  <si>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</si>
  <si>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</si>
  <si>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</si>
  <si>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</si>
  <si>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</si>
  <si>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</si>
  <si>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</si>
  <si>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</si>
  <si>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</si>
  <si>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</si>
  <si>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</si>
  <si>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</si>
  <si>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</si>
  <si>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</si>
  <si>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</si>
  <si>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</si>
  <si>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</si>
  <si>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</si>
  <si>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</si>
  <si>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</si>
  <si>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</si>
  <si>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</si>
  <si>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</si>
  <si>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</si>
  <si>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</si>
  <si>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</si>
  <si>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</si>
  <si>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</si>
  <si>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</si>
  <si>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</si>
  <si>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</si>
  <si>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</si>
  <si>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</si>
  <si>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</si>
  <si>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</si>
  <si>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</si>
  <si>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</si>
  <si>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</si>
  <si>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</si>
  <si>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</si>
  <si>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</si>
  <si>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</si>
  <si>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</si>
  <si>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</si>
  <si>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</si>
  <si>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</si>
  <si>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</si>
  <si>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</si>
  <si>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</si>
  <si>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</si>
  <si>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</si>
  <si>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</si>
  <si>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</si>
  <si>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</si>
  <si>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H1900072</t>
  </si>
  <si>
    <t>김형배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</si>
</sst>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92.766655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02560"/>
        <c:axId val="88416640"/>
      </c:barChart>
      <c:catAx>
        <c:axId val="8840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16640"/>
        <c:crosses val="autoZero"/>
        <c:auto val="1"/>
        <c:lblAlgn val="ctr"/>
        <c:lblOffset val="100"/>
        <c:noMultiLvlLbl val="0"/>
      </c:catAx>
      <c:valAx>
        <c:axId val="8841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0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3.1559172000000002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58624"/>
        <c:axId val="88860160"/>
      </c:barChart>
      <c:catAx>
        <c:axId val="8885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60160"/>
        <c:crosses val="autoZero"/>
        <c:auto val="1"/>
        <c:lblAlgn val="ctr"/>
        <c:lblOffset val="100"/>
        <c:noMultiLvlLbl val="0"/>
      </c:catAx>
      <c:valAx>
        <c:axId val="8886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5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1.5201450000000001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114112"/>
        <c:axId val="91148672"/>
      </c:barChart>
      <c:catAx>
        <c:axId val="9111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148672"/>
        <c:crosses val="autoZero"/>
        <c:auto val="1"/>
        <c:lblAlgn val="ctr"/>
        <c:lblOffset val="100"/>
        <c:noMultiLvlLbl val="0"/>
      </c:catAx>
      <c:valAx>
        <c:axId val="9114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1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1718.5115000000001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358720"/>
        <c:axId val="91360256"/>
      </c:barChart>
      <c:catAx>
        <c:axId val="9135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360256"/>
        <c:crosses val="autoZero"/>
        <c:auto val="1"/>
        <c:lblAlgn val="ctr"/>
        <c:lblOffset val="100"/>
        <c:noMultiLvlLbl val="0"/>
      </c:catAx>
      <c:valAx>
        <c:axId val="9136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3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4437.4759999999997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390336"/>
        <c:axId val="91391872"/>
      </c:barChart>
      <c:catAx>
        <c:axId val="9139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391872"/>
        <c:crosses val="autoZero"/>
        <c:auto val="1"/>
        <c:lblAlgn val="ctr"/>
        <c:lblOffset val="100"/>
        <c:noMultiLvlLbl val="0"/>
      </c:catAx>
      <c:valAx>
        <c:axId val="913918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39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161.25989000000001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418624"/>
        <c:axId val="91420160"/>
      </c:barChart>
      <c:catAx>
        <c:axId val="9141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420160"/>
        <c:crosses val="autoZero"/>
        <c:auto val="1"/>
        <c:lblAlgn val="ctr"/>
        <c:lblOffset val="100"/>
        <c:noMultiLvlLbl val="0"/>
      </c:catAx>
      <c:valAx>
        <c:axId val="9142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41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199.22621000000001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438464"/>
        <c:axId val="91452544"/>
      </c:barChart>
      <c:catAx>
        <c:axId val="9143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452544"/>
        <c:crosses val="autoZero"/>
        <c:auto val="1"/>
        <c:lblAlgn val="ctr"/>
        <c:lblOffset val="100"/>
        <c:noMultiLvlLbl val="0"/>
      </c:catAx>
      <c:valAx>
        <c:axId val="9145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43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14.806198999999999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479040"/>
        <c:axId val="91484928"/>
      </c:barChart>
      <c:catAx>
        <c:axId val="9147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484928"/>
        <c:crosses val="autoZero"/>
        <c:auto val="1"/>
        <c:lblAlgn val="ctr"/>
        <c:lblOffset val="100"/>
        <c:noMultiLvlLbl val="0"/>
      </c:catAx>
      <c:valAx>
        <c:axId val="91484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4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1334.67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105344"/>
        <c:axId val="92119424"/>
      </c:barChart>
      <c:catAx>
        <c:axId val="9210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19424"/>
        <c:crosses val="autoZero"/>
        <c:auto val="1"/>
        <c:lblAlgn val="ctr"/>
        <c:lblOffset val="100"/>
        <c:noMultiLvlLbl val="0"/>
      </c:catAx>
      <c:valAx>
        <c:axId val="92119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1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0.11284194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129536"/>
        <c:axId val="92139520"/>
      </c:barChart>
      <c:catAx>
        <c:axId val="9212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39520"/>
        <c:crosses val="autoZero"/>
        <c:auto val="1"/>
        <c:lblAlgn val="ctr"/>
        <c:lblOffset val="100"/>
        <c:noMultiLvlLbl val="0"/>
      </c:catAx>
      <c:valAx>
        <c:axId val="9213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12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5.5013040000000002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497792"/>
        <c:axId val="92499328"/>
      </c:barChart>
      <c:catAx>
        <c:axId val="9249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499328"/>
        <c:crosses val="autoZero"/>
        <c:auto val="1"/>
        <c:lblAlgn val="ctr"/>
        <c:lblOffset val="100"/>
        <c:noMultiLvlLbl val="0"/>
      </c:catAx>
      <c:valAx>
        <c:axId val="92499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4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36.5062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34176"/>
        <c:axId val="88435712"/>
      </c:barChart>
      <c:catAx>
        <c:axId val="884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35712"/>
        <c:crosses val="autoZero"/>
        <c:auto val="1"/>
        <c:lblAlgn val="ctr"/>
        <c:lblOffset val="100"/>
        <c:noMultiLvlLbl val="0"/>
      </c:catAx>
      <c:valAx>
        <c:axId val="88435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151.35427999999999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603904"/>
        <c:axId val="92605440"/>
      </c:barChart>
      <c:catAx>
        <c:axId val="9260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05440"/>
        <c:crosses val="autoZero"/>
        <c:auto val="1"/>
        <c:lblAlgn val="ctr"/>
        <c:lblOffset val="100"/>
        <c:noMultiLvlLbl val="0"/>
      </c:catAx>
      <c:valAx>
        <c:axId val="9260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6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121.006615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759552"/>
        <c:axId val="92761088"/>
      </c:barChart>
      <c:catAx>
        <c:axId val="927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761088"/>
        <c:crosses val="autoZero"/>
        <c:auto val="1"/>
        <c:lblAlgn val="ctr"/>
        <c:lblOffset val="100"/>
        <c:noMultiLvlLbl val="0"/>
      </c:catAx>
      <c:valAx>
        <c:axId val="9276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7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5.1260000000000003</c:v>
                </c:pt>
                <c:pt idx="1">
                  <c:v>15.061999999999999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0955264"/>
        <c:axId val="100956800"/>
      </c:barChart>
      <c:catAx>
        <c:axId val="100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56800"/>
        <c:crosses val="autoZero"/>
        <c:auto val="1"/>
        <c:lblAlgn val="ctr"/>
        <c:lblOffset val="100"/>
        <c:noMultiLvlLbl val="0"/>
      </c:catAx>
      <c:valAx>
        <c:axId val="10095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16.015405999999999</c:v>
                </c:pt>
                <c:pt idx="1">
                  <c:v>20.004377000000002</c:v>
                </c:pt>
                <c:pt idx="2">
                  <c:v>21.516466000000001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844.09400000000005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151104"/>
        <c:axId val="101152640"/>
      </c:barChart>
      <c:catAx>
        <c:axId val="10115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152640"/>
        <c:crosses val="autoZero"/>
        <c:auto val="1"/>
        <c:lblAlgn val="ctr"/>
        <c:lblOffset val="100"/>
        <c:noMultiLvlLbl val="0"/>
      </c:catAx>
      <c:valAx>
        <c:axId val="1011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15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30.748259999999998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257216"/>
        <c:axId val="101258752"/>
      </c:barChart>
      <c:catAx>
        <c:axId val="1012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58752"/>
        <c:crosses val="autoZero"/>
        <c:auto val="1"/>
        <c:lblAlgn val="ctr"/>
        <c:lblOffset val="100"/>
        <c:noMultiLvlLbl val="0"/>
      </c:catAx>
      <c:valAx>
        <c:axId val="10125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25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73.39</c:v>
                </c:pt>
                <c:pt idx="1">
                  <c:v>10.548</c:v>
                </c:pt>
                <c:pt idx="2">
                  <c:v>16.062000000000001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1305344"/>
        <c:axId val="101323520"/>
      </c:barChart>
      <c:catAx>
        <c:axId val="10130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23520"/>
        <c:crosses val="autoZero"/>
        <c:auto val="1"/>
        <c:lblAlgn val="ctr"/>
        <c:lblOffset val="100"/>
        <c:noMultiLvlLbl val="0"/>
      </c:catAx>
      <c:valAx>
        <c:axId val="10132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0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2642.4915000000001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358208"/>
        <c:axId val="101360000"/>
      </c:barChart>
      <c:catAx>
        <c:axId val="1013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60000"/>
        <c:crosses val="autoZero"/>
        <c:auto val="1"/>
        <c:lblAlgn val="ctr"/>
        <c:lblOffset val="100"/>
        <c:noMultiLvlLbl val="0"/>
      </c:catAx>
      <c:valAx>
        <c:axId val="101360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5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162.94291999999999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411072"/>
        <c:axId val="101523456"/>
      </c:barChart>
      <c:catAx>
        <c:axId val="10141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23456"/>
        <c:crosses val="autoZero"/>
        <c:auto val="1"/>
        <c:lblAlgn val="ctr"/>
        <c:lblOffset val="100"/>
        <c:noMultiLvlLbl val="0"/>
      </c:catAx>
      <c:valAx>
        <c:axId val="101523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4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819.70154000000002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574528"/>
        <c:axId val="101576064"/>
      </c:barChart>
      <c:catAx>
        <c:axId val="10157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76064"/>
        <c:crosses val="autoZero"/>
        <c:auto val="1"/>
        <c:lblAlgn val="ctr"/>
        <c:lblOffset val="100"/>
        <c:noMultiLvlLbl val="0"/>
      </c:catAx>
      <c:valAx>
        <c:axId val="10157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5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4.6045537000000003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90368"/>
        <c:axId val="88491904"/>
      </c:barChart>
      <c:catAx>
        <c:axId val="8849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1904"/>
        <c:crosses val="autoZero"/>
        <c:auto val="1"/>
        <c:lblAlgn val="ctr"/>
        <c:lblOffset val="100"/>
        <c:noMultiLvlLbl val="0"/>
      </c:catAx>
      <c:valAx>
        <c:axId val="8849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7480.3163999999997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750272"/>
        <c:axId val="101751808"/>
      </c:barChart>
      <c:catAx>
        <c:axId val="10175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751808"/>
        <c:crosses val="autoZero"/>
        <c:auto val="1"/>
        <c:lblAlgn val="ctr"/>
        <c:lblOffset val="100"/>
        <c:noMultiLvlLbl val="0"/>
      </c:catAx>
      <c:valAx>
        <c:axId val="10175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75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22.102922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815424"/>
        <c:axId val="101816960"/>
      </c:barChart>
      <c:catAx>
        <c:axId val="10181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816960"/>
        <c:crosses val="autoZero"/>
        <c:auto val="1"/>
        <c:lblAlgn val="ctr"/>
        <c:lblOffset val="100"/>
        <c:noMultiLvlLbl val="0"/>
      </c:catAx>
      <c:valAx>
        <c:axId val="10181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81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2.3594165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257408"/>
        <c:axId val="102258944"/>
      </c:barChart>
      <c:catAx>
        <c:axId val="1022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258944"/>
        <c:crosses val="autoZero"/>
        <c:auto val="1"/>
        <c:lblAlgn val="ctr"/>
        <c:lblOffset val="100"/>
        <c:noMultiLvlLbl val="0"/>
      </c:catAx>
      <c:valAx>
        <c:axId val="10225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2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535.44510000000002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13536"/>
        <c:axId val="88552192"/>
      </c:barChart>
      <c:catAx>
        <c:axId val="8851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52192"/>
        <c:crosses val="autoZero"/>
        <c:auto val="1"/>
        <c:lblAlgn val="ctr"/>
        <c:lblOffset val="100"/>
        <c:noMultiLvlLbl val="0"/>
      </c:catAx>
      <c:valAx>
        <c:axId val="8855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1.942035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06592"/>
        <c:axId val="88608128"/>
      </c:barChart>
      <c:catAx>
        <c:axId val="8860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08128"/>
        <c:crosses val="autoZero"/>
        <c:auto val="1"/>
        <c:lblAlgn val="ctr"/>
        <c:lblOffset val="100"/>
        <c:noMultiLvlLbl val="0"/>
      </c:catAx>
      <c:valAx>
        <c:axId val="88608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20.600052000000002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46400"/>
        <c:axId val="88647936"/>
      </c:barChart>
      <c:catAx>
        <c:axId val="8864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47936"/>
        <c:crosses val="autoZero"/>
        <c:auto val="1"/>
        <c:lblAlgn val="ctr"/>
        <c:lblOffset val="100"/>
        <c:noMultiLvlLbl val="0"/>
      </c:catAx>
      <c:valAx>
        <c:axId val="8864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2.3594165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55584"/>
        <c:axId val="88761472"/>
      </c:barChart>
      <c:catAx>
        <c:axId val="8875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61472"/>
        <c:crosses val="autoZero"/>
        <c:auto val="1"/>
        <c:lblAlgn val="ctr"/>
        <c:lblOffset val="100"/>
        <c:noMultiLvlLbl val="0"/>
      </c:catAx>
      <c:valAx>
        <c:axId val="8876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874.67804000000001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83104"/>
        <c:axId val="88793088"/>
      </c:barChart>
      <c:catAx>
        <c:axId val="8878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93088"/>
        <c:crosses val="autoZero"/>
        <c:auto val="1"/>
        <c:lblAlgn val="ctr"/>
        <c:lblOffset val="100"/>
        <c:noMultiLvlLbl val="0"/>
      </c:catAx>
      <c:valAx>
        <c:axId val="8879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8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12.956422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18816"/>
        <c:axId val="88820352"/>
      </c:barChart>
      <c:catAx>
        <c:axId val="8881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20352"/>
        <c:crosses val="autoZero"/>
        <c:auto val="1"/>
        <c:lblAlgn val="ctr"/>
        <c:lblOffset val="100"/>
        <c:noMultiLvlLbl val="0"/>
      </c:catAx>
      <c:valAx>
        <c:axId val="8882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김형배, ID : H1900072)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20일 13:10:05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2642.4915000000001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92.766655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36.5062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73.39</v>
      </c>
      <c r="G8" s="60">
        <f>'DRIs DATA 입력'!G8</f>
        <v>10.548</v>
      </c>
      <c r="H8" s="60">
        <f>'DRIs DATA 입력'!H8</f>
        <v>16.062000000000001</v>
      </c>
      <c r="I8" s="47"/>
      <c r="J8" s="60" t="s">
        <v>217</v>
      </c>
      <c r="K8" s="60">
        <f>'DRIs DATA 입력'!K8</f>
        <v>5.1260000000000003</v>
      </c>
      <c r="L8" s="60">
        <f>'DRIs DATA 입력'!L8</f>
        <v>15.061999999999999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844.09400000000005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30.748259999999998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4.6045537000000003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535.44510000000002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162.94291999999999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2.5696526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1.942035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20.600052000000002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2.3594165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874.67804000000001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12.956422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3.1559172000000002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1.5201450000000001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819.70154000000002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1718.5115000000001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7480.3163999999997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4437.4759999999997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161.25989000000001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199.22621000000001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22.102922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14.806198999999999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1334.67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0.11284194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5.5013040000000002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151.35427999999999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121.006615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0" sqref="F1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278</v>
      </c>
      <c r="B1" s="62" t="s">
        <v>279</v>
      </c>
      <c r="G1" s="63" t="s">
        <v>280</v>
      </c>
      <c r="H1" s="62" t="s">
        <v>281</v>
      </c>
    </row>
    <row r="3" spans="1:27">
      <c r="A3" s="72" t="s">
        <v>282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283</v>
      </c>
      <c r="B4" s="70"/>
      <c r="C4" s="70"/>
      <c r="E4" s="67" t="s">
        <v>284</v>
      </c>
      <c r="F4" s="68"/>
      <c r="G4" s="68"/>
      <c r="H4" s="69"/>
      <c r="J4" s="67" t="s">
        <v>285</v>
      </c>
      <c r="K4" s="68"/>
      <c r="L4" s="69"/>
      <c r="N4" s="70" t="s">
        <v>286</v>
      </c>
      <c r="O4" s="70"/>
      <c r="P4" s="70"/>
      <c r="Q4" s="70"/>
      <c r="R4" s="70"/>
      <c r="S4" s="70"/>
      <c r="U4" s="70" t="s">
        <v>287</v>
      </c>
      <c r="V4" s="70"/>
      <c r="W4" s="70"/>
      <c r="X4" s="70"/>
      <c r="Y4" s="70"/>
      <c r="Z4" s="70"/>
    </row>
    <row r="5" spans="1:27">
      <c r="A5" s="66"/>
      <c r="B5" s="66" t="s">
        <v>288</v>
      </c>
      <c r="C5" s="66" t="s">
        <v>289</v>
      </c>
      <c r="E5" s="66"/>
      <c r="F5" s="66" t="s">
        <v>290</v>
      </c>
      <c r="G5" s="66" t="s">
        <v>291</v>
      </c>
      <c r="H5" s="66" t="s">
        <v>286</v>
      </c>
      <c r="J5" s="66"/>
      <c r="K5" s="66" t="s">
        <v>292</v>
      </c>
      <c r="L5" s="66" t="s">
        <v>293</v>
      </c>
      <c r="N5" s="66"/>
      <c r="O5" s="66" t="s">
        <v>294</v>
      </c>
      <c r="P5" s="66" t="s">
        <v>295</v>
      </c>
      <c r="Q5" s="66" t="s">
        <v>296</v>
      </c>
      <c r="R5" s="66" t="s">
        <v>297</v>
      </c>
      <c r="S5" s="66" t="s">
        <v>289</v>
      </c>
      <c r="U5" s="66"/>
      <c r="V5" s="66" t="s">
        <v>294</v>
      </c>
      <c r="W5" s="66" t="s">
        <v>295</v>
      </c>
      <c r="X5" s="66" t="s">
        <v>296</v>
      </c>
      <c r="Y5" s="66" t="s">
        <v>297</v>
      </c>
      <c r="Z5" s="66" t="s">
        <v>289</v>
      </c>
    </row>
    <row r="6" spans="1:27">
      <c r="A6" s="66" t="s">
        <v>283</v>
      </c>
      <c r="B6" s="66">
        <v>2200</v>
      </c>
      <c r="C6" s="66">
        <v>2642.4915000000001</v>
      </c>
      <c r="E6" s="66" t="s">
        <v>298</v>
      </c>
      <c r="F6" s="66">
        <v>55</v>
      </c>
      <c r="G6" s="66">
        <v>15</v>
      </c>
      <c r="H6" s="66">
        <v>7</v>
      </c>
      <c r="J6" s="66" t="s">
        <v>298</v>
      </c>
      <c r="K6" s="66">
        <v>0.1</v>
      </c>
      <c r="L6" s="66">
        <v>4</v>
      </c>
      <c r="N6" s="66" t="s">
        <v>299</v>
      </c>
      <c r="O6" s="66">
        <v>50</v>
      </c>
      <c r="P6" s="66">
        <v>60</v>
      </c>
      <c r="Q6" s="66">
        <v>0</v>
      </c>
      <c r="R6" s="66">
        <v>0</v>
      </c>
      <c r="S6" s="66">
        <v>92.766655</v>
      </c>
      <c r="U6" s="66" t="s">
        <v>300</v>
      </c>
      <c r="V6" s="66">
        <v>0</v>
      </c>
      <c r="W6" s="66">
        <v>0</v>
      </c>
      <c r="X6" s="66">
        <v>25</v>
      </c>
      <c r="Y6" s="66">
        <v>0</v>
      </c>
      <c r="Z6" s="66">
        <v>36.5062</v>
      </c>
    </row>
    <row r="7" spans="1:27">
      <c r="E7" s="66" t="s">
        <v>301</v>
      </c>
      <c r="F7" s="66">
        <v>65</v>
      </c>
      <c r="G7" s="66">
        <v>30</v>
      </c>
      <c r="H7" s="66">
        <v>20</v>
      </c>
      <c r="J7" s="66" t="s">
        <v>301</v>
      </c>
      <c r="K7" s="66">
        <v>1</v>
      </c>
      <c r="L7" s="66">
        <v>10</v>
      </c>
    </row>
    <row r="8" spans="1:27">
      <c r="E8" s="66" t="s">
        <v>302</v>
      </c>
      <c r="F8" s="66">
        <v>73.39</v>
      </c>
      <c r="G8" s="66">
        <v>10.548</v>
      </c>
      <c r="H8" s="66">
        <v>16.062000000000001</v>
      </c>
      <c r="J8" s="66" t="s">
        <v>302</v>
      </c>
      <c r="K8" s="66">
        <v>5.1260000000000003</v>
      </c>
      <c r="L8" s="66">
        <v>15.061999999999999</v>
      </c>
    </row>
    <row r="13" spans="1:27">
      <c r="A13" s="71" t="s">
        <v>303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304</v>
      </c>
      <c r="B14" s="70"/>
      <c r="C14" s="70"/>
      <c r="D14" s="70"/>
      <c r="E14" s="70"/>
      <c r="F14" s="70"/>
      <c r="H14" s="70" t="s">
        <v>305</v>
      </c>
      <c r="I14" s="70"/>
      <c r="J14" s="70"/>
      <c r="K14" s="70"/>
      <c r="L14" s="70"/>
      <c r="M14" s="70"/>
      <c r="O14" s="70" t="s">
        <v>306</v>
      </c>
      <c r="P14" s="70"/>
      <c r="Q14" s="70"/>
      <c r="R14" s="70"/>
      <c r="S14" s="70"/>
      <c r="T14" s="70"/>
      <c r="V14" s="70" t="s">
        <v>307</v>
      </c>
      <c r="W14" s="70"/>
      <c r="X14" s="70"/>
      <c r="Y14" s="70"/>
      <c r="Z14" s="70"/>
      <c r="AA14" s="70"/>
    </row>
    <row r="15" spans="1:27">
      <c r="A15" s="66"/>
      <c r="B15" s="66" t="s">
        <v>294</v>
      </c>
      <c r="C15" s="66" t="s">
        <v>295</v>
      </c>
      <c r="D15" s="66" t="s">
        <v>296</v>
      </c>
      <c r="E15" s="66" t="s">
        <v>297</v>
      </c>
      <c r="F15" s="66" t="s">
        <v>289</v>
      </c>
      <c r="H15" s="66"/>
      <c r="I15" s="66" t="s">
        <v>294</v>
      </c>
      <c r="J15" s="66" t="s">
        <v>295</v>
      </c>
      <c r="K15" s="66" t="s">
        <v>296</v>
      </c>
      <c r="L15" s="66" t="s">
        <v>297</v>
      </c>
      <c r="M15" s="66" t="s">
        <v>289</v>
      </c>
      <c r="O15" s="66"/>
      <c r="P15" s="66" t="s">
        <v>294</v>
      </c>
      <c r="Q15" s="66" t="s">
        <v>295</v>
      </c>
      <c r="R15" s="66" t="s">
        <v>296</v>
      </c>
      <c r="S15" s="66" t="s">
        <v>297</v>
      </c>
      <c r="T15" s="66" t="s">
        <v>289</v>
      </c>
      <c r="V15" s="66"/>
      <c r="W15" s="66" t="s">
        <v>294</v>
      </c>
      <c r="X15" s="66" t="s">
        <v>295</v>
      </c>
      <c r="Y15" s="66" t="s">
        <v>296</v>
      </c>
      <c r="Z15" s="66" t="s">
        <v>297</v>
      </c>
      <c r="AA15" s="66" t="s">
        <v>289</v>
      </c>
    </row>
    <row r="16" spans="1:27">
      <c r="A16" s="66" t="s">
        <v>308</v>
      </c>
      <c r="B16" s="66">
        <v>530</v>
      </c>
      <c r="C16" s="66">
        <v>750</v>
      </c>
      <c r="D16" s="66">
        <v>0</v>
      </c>
      <c r="E16" s="66">
        <v>3000</v>
      </c>
      <c r="F16" s="66">
        <v>844.09400000000005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30.748259999999998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4.6045537000000003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535.44510000000002</v>
      </c>
    </row>
    <row r="23" spans="1:62">
      <c r="A23" s="71" t="s">
        <v>309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310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312</v>
      </c>
      <c r="P24" s="70"/>
      <c r="Q24" s="70"/>
      <c r="R24" s="70"/>
      <c r="S24" s="70"/>
      <c r="T24" s="70"/>
      <c r="V24" s="70" t="s">
        <v>313</v>
      </c>
      <c r="W24" s="70"/>
      <c r="X24" s="70"/>
      <c r="Y24" s="70"/>
      <c r="Z24" s="70"/>
      <c r="AA24" s="70"/>
      <c r="AC24" s="70" t="s">
        <v>314</v>
      </c>
      <c r="AD24" s="70"/>
      <c r="AE24" s="70"/>
      <c r="AF24" s="70"/>
      <c r="AG24" s="70"/>
      <c r="AH24" s="70"/>
      <c r="AJ24" s="70" t="s">
        <v>315</v>
      </c>
      <c r="AK24" s="70"/>
      <c r="AL24" s="70"/>
      <c r="AM24" s="70"/>
      <c r="AN24" s="70"/>
      <c r="AO24" s="70"/>
      <c r="AQ24" s="70" t="s">
        <v>316</v>
      </c>
      <c r="AR24" s="70"/>
      <c r="AS24" s="70"/>
      <c r="AT24" s="70"/>
      <c r="AU24" s="70"/>
      <c r="AV24" s="70"/>
      <c r="AX24" s="70" t="s">
        <v>317</v>
      </c>
      <c r="AY24" s="70"/>
      <c r="AZ24" s="70"/>
      <c r="BA24" s="70"/>
      <c r="BB24" s="70"/>
      <c r="BC24" s="70"/>
      <c r="BE24" s="70" t="s">
        <v>318</v>
      </c>
      <c r="BF24" s="70"/>
      <c r="BG24" s="70"/>
      <c r="BH24" s="70"/>
      <c r="BI24" s="70"/>
      <c r="BJ24" s="70"/>
    </row>
    <row r="25" spans="1:62">
      <c r="A25" s="66"/>
      <c r="B25" s="66" t="s">
        <v>294</v>
      </c>
      <c r="C25" s="66" t="s">
        <v>295</v>
      </c>
      <c r="D25" s="66" t="s">
        <v>296</v>
      </c>
      <c r="E25" s="66" t="s">
        <v>297</v>
      </c>
      <c r="F25" s="66" t="s">
        <v>289</v>
      </c>
      <c r="H25" s="66"/>
      <c r="I25" s="66" t="s">
        <v>294</v>
      </c>
      <c r="J25" s="66" t="s">
        <v>295</v>
      </c>
      <c r="K25" s="66" t="s">
        <v>296</v>
      </c>
      <c r="L25" s="66" t="s">
        <v>297</v>
      </c>
      <c r="M25" s="66" t="s">
        <v>289</v>
      </c>
      <c r="O25" s="66"/>
      <c r="P25" s="66" t="s">
        <v>294</v>
      </c>
      <c r="Q25" s="66" t="s">
        <v>295</v>
      </c>
      <c r="R25" s="66" t="s">
        <v>296</v>
      </c>
      <c r="S25" s="66" t="s">
        <v>297</v>
      </c>
      <c r="T25" s="66" t="s">
        <v>289</v>
      </c>
      <c r="V25" s="66"/>
      <c r="W25" s="66" t="s">
        <v>294</v>
      </c>
      <c r="X25" s="66" t="s">
        <v>295</v>
      </c>
      <c r="Y25" s="66" t="s">
        <v>296</v>
      </c>
      <c r="Z25" s="66" t="s">
        <v>297</v>
      </c>
      <c r="AA25" s="66" t="s">
        <v>289</v>
      </c>
      <c r="AC25" s="66"/>
      <c r="AD25" s="66" t="s">
        <v>294</v>
      </c>
      <c r="AE25" s="66" t="s">
        <v>295</v>
      </c>
      <c r="AF25" s="66" t="s">
        <v>296</v>
      </c>
      <c r="AG25" s="66" t="s">
        <v>297</v>
      </c>
      <c r="AH25" s="66" t="s">
        <v>289</v>
      </c>
      <c r="AJ25" s="66"/>
      <c r="AK25" s="66" t="s">
        <v>294</v>
      </c>
      <c r="AL25" s="66" t="s">
        <v>295</v>
      </c>
      <c r="AM25" s="66" t="s">
        <v>296</v>
      </c>
      <c r="AN25" s="66" t="s">
        <v>297</v>
      </c>
      <c r="AO25" s="66" t="s">
        <v>289</v>
      </c>
      <c r="AQ25" s="66"/>
      <c r="AR25" s="66" t="s">
        <v>294</v>
      </c>
      <c r="AS25" s="66" t="s">
        <v>295</v>
      </c>
      <c r="AT25" s="66" t="s">
        <v>296</v>
      </c>
      <c r="AU25" s="66" t="s">
        <v>297</v>
      </c>
      <c r="AV25" s="66" t="s">
        <v>289</v>
      </c>
      <c r="AX25" s="66"/>
      <c r="AY25" s="66" t="s">
        <v>294</v>
      </c>
      <c r="AZ25" s="66" t="s">
        <v>295</v>
      </c>
      <c r="BA25" s="66" t="s">
        <v>296</v>
      </c>
      <c r="BB25" s="66" t="s">
        <v>297</v>
      </c>
      <c r="BC25" s="66" t="s">
        <v>289</v>
      </c>
      <c r="BE25" s="66"/>
      <c r="BF25" s="66" t="s">
        <v>294</v>
      </c>
      <c r="BG25" s="66" t="s">
        <v>295</v>
      </c>
      <c r="BH25" s="66" t="s">
        <v>296</v>
      </c>
      <c r="BI25" s="66" t="s">
        <v>297</v>
      </c>
      <c r="BJ25" s="66" t="s">
        <v>289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162.94291999999999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2.5696526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1.942035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20.600052000000002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2.3594165</v>
      </c>
      <c r="AJ26" s="66" t="s">
        <v>319</v>
      </c>
      <c r="AK26" s="66">
        <v>320</v>
      </c>
      <c r="AL26" s="66">
        <v>400</v>
      </c>
      <c r="AM26" s="66">
        <v>0</v>
      </c>
      <c r="AN26" s="66">
        <v>1000</v>
      </c>
      <c r="AO26" s="66">
        <v>874.67804000000001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12.956422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3.1559172000000002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1.5201450000000001</v>
      </c>
    </row>
    <row r="33" spans="1:68">
      <c r="A33" s="71" t="s">
        <v>320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321</v>
      </c>
      <c r="B34" s="70"/>
      <c r="C34" s="70"/>
      <c r="D34" s="70"/>
      <c r="E34" s="70"/>
      <c r="F34" s="70"/>
      <c r="H34" s="70" t="s">
        <v>322</v>
      </c>
      <c r="I34" s="70"/>
      <c r="J34" s="70"/>
      <c r="K34" s="70"/>
      <c r="L34" s="70"/>
      <c r="M34" s="70"/>
      <c r="O34" s="70" t="s">
        <v>323</v>
      </c>
      <c r="P34" s="70"/>
      <c r="Q34" s="70"/>
      <c r="R34" s="70"/>
      <c r="S34" s="70"/>
      <c r="T34" s="70"/>
      <c r="V34" s="70" t="s">
        <v>324</v>
      </c>
      <c r="W34" s="70"/>
      <c r="X34" s="70"/>
      <c r="Y34" s="70"/>
      <c r="Z34" s="70"/>
      <c r="AA34" s="70"/>
      <c r="AC34" s="70" t="s">
        <v>325</v>
      </c>
      <c r="AD34" s="70"/>
      <c r="AE34" s="70"/>
      <c r="AF34" s="70"/>
      <c r="AG34" s="70"/>
      <c r="AH34" s="70"/>
      <c r="AJ34" s="70" t="s">
        <v>326</v>
      </c>
      <c r="AK34" s="70"/>
      <c r="AL34" s="70"/>
      <c r="AM34" s="70"/>
      <c r="AN34" s="70"/>
      <c r="AO34" s="70"/>
    </row>
    <row r="35" spans="1:68">
      <c r="A35" s="66"/>
      <c r="B35" s="66" t="s">
        <v>294</v>
      </c>
      <c r="C35" s="66" t="s">
        <v>295</v>
      </c>
      <c r="D35" s="66" t="s">
        <v>296</v>
      </c>
      <c r="E35" s="66" t="s">
        <v>297</v>
      </c>
      <c r="F35" s="66" t="s">
        <v>289</v>
      </c>
      <c r="H35" s="66"/>
      <c r="I35" s="66" t="s">
        <v>294</v>
      </c>
      <c r="J35" s="66" t="s">
        <v>295</v>
      </c>
      <c r="K35" s="66" t="s">
        <v>296</v>
      </c>
      <c r="L35" s="66" t="s">
        <v>297</v>
      </c>
      <c r="M35" s="66" t="s">
        <v>289</v>
      </c>
      <c r="O35" s="66"/>
      <c r="P35" s="66" t="s">
        <v>294</v>
      </c>
      <c r="Q35" s="66" t="s">
        <v>295</v>
      </c>
      <c r="R35" s="66" t="s">
        <v>296</v>
      </c>
      <c r="S35" s="66" t="s">
        <v>297</v>
      </c>
      <c r="T35" s="66" t="s">
        <v>289</v>
      </c>
      <c r="V35" s="66"/>
      <c r="W35" s="66" t="s">
        <v>294</v>
      </c>
      <c r="X35" s="66" t="s">
        <v>295</v>
      </c>
      <c r="Y35" s="66" t="s">
        <v>296</v>
      </c>
      <c r="Z35" s="66" t="s">
        <v>297</v>
      </c>
      <c r="AA35" s="66" t="s">
        <v>289</v>
      </c>
      <c r="AC35" s="66"/>
      <c r="AD35" s="66" t="s">
        <v>294</v>
      </c>
      <c r="AE35" s="66" t="s">
        <v>295</v>
      </c>
      <c r="AF35" s="66" t="s">
        <v>296</v>
      </c>
      <c r="AG35" s="66" t="s">
        <v>297</v>
      </c>
      <c r="AH35" s="66" t="s">
        <v>289</v>
      </c>
      <c r="AJ35" s="66"/>
      <c r="AK35" s="66" t="s">
        <v>294</v>
      </c>
      <c r="AL35" s="66" t="s">
        <v>295</v>
      </c>
      <c r="AM35" s="66" t="s">
        <v>296</v>
      </c>
      <c r="AN35" s="66" t="s">
        <v>297</v>
      </c>
      <c r="AO35" s="66" t="s">
        <v>289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819.70154000000002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1718.5115000000001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7480.3163999999997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4437.4759999999997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161.25989000000001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199.22621000000001</v>
      </c>
    </row>
    <row r="43" spans="1:68">
      <c r="A43" s="71" t="s">
        <v>327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328</v>
      </c>
      <c r="B44" s="70"/>
      <c r="C44" s="70"/>
      <c r="D44" s="70"/>
      <c r="E44" s="70"/>
      <c r="F44" s="70"/>
      <c r="H44" s="70" t="s">
        <v>329</v>
      </c>
      <c r="I44" s="70"/>
      <c r="J44" s="70"/>
      <c r="K44" s="70"/>
      <c r="L44" s="70"/>
      <c r="M44" s="70"/>
      <c r="O44" s="70" t="s">
        <v>330</v>
      </c>
      <c r="P44" s="70"/>
      <c r="Q44" s="70"/>
      <c r="R44" s="70"/>
      <c r="S44" s="70"/>
      <c r="T44" s="70"/>
      <c r="V44" s="70" t="s">
        <v>331</v>
      </c>
      <c r="W44" s="70"/>
      <c r="X44" s="70"/>
      <c r="Y44" s="70"/>
      <c r="Z44" s="70"/>
      <c r="AA44" s="70"/>
      <c r="AC44" s="70" t="s">
        <v>332</v>
      </c>
      <c r="AD44" s="70"/>
      <c r="AE44" s="70"/>
      <c r="AF44" s="70"/>
      <c r="AG44" s="70"/>
      <c r="AH44" s="70"/>
      <c r="AJ44" s="70" t="s">
        <v>333</v>
      </c>
      <c r="AK44" s="70"/>
      <c r="AL44" s="70"/>
      <c r="AM44" s="70"/>
      <c r="AN44" s="70"/>
      <c r="AO44" s="70"/>
      <c r="AQ44" s="70" t="s">
        <v>334</v>
      </c>
      <c r="AR44" s="70"/>
      <c r="AS44" s="70"/>
      <c r="AT44" s="70"/>
      <c r="AU44" s="70"/>
      <c r="AV44" s="70"/>
      <c r="AX44" s="70" t="s">
        <v>335</v>
      </c>
      <c r="AY44" s="70"/>
      <c r="AZ44" s="70"/>
      <c r="BA44" s="70"/>
      <c r="BB44" s="70"/>
      <c r="BC44" s="70"/>
      <c r="BE44" s="70" t="s">
        <v>336</v>
      </c>
      <c r="BF44" s="70"/>
      <c r="BG44" s="70"/>
      <c r="BH44" s="70"/>
      <c r="BI44" s="70"/>
      <c r="BJ44" s="70"/>
    </row>
    <row r="45" spans="1:68">
      <c r="A45" s="66"/>
      <c r="B45" s="66" t="s">
        <v>294</v>
      </c>
      <c r="C45" s="66" t="s">
        <v>295</v>
      </c>
      <c r="D45" s="66" t="s">
        <v>296</v>
      </c>
      <c r="E45" s="66" t="s">
        <v>297</v>
      </c>
      <c r="F45" s="66" t="s">
        <v>289</v>
      </c>
      <c r="H45" s="66"/>
      <c r="I45" s="66" t="s">
        <v>294</v>
      </c>
      <c r="J45" s="66" t="s">
        <v>295</v>
      </c>
      <c r="K45" s="66" t="s">
        <v>296</v>
      </c>
      <c r="L45" s="66" t="s">
        <v>297</v>
      </c>
      <c r="M45" s="66" t="s">
        <v>289</v>
      </c>
      <c r="O45" s="66"/>
      <c r="P45" s="66" t="s">
        <v>294</v>
      </c>
      <c r="Q45" s="66" t="s">
        <v>295</v>
      </c>
      <c r="R45" s="66" t="s">
        <v>296</v>
      </c>
      <c r="S45" s="66" t="s">
        <v>297</v>
      </c>
      <c r="T45" s="66" t="s">
        <v>289</v>
      </c>
      <c r="V45" s="66"/>
      <c r="W45" s="66" t="s">
        <v>294</v>
      </c>
      <c r="X45" s="66" t="s">
        <v>295</v>
      </c>
      <c r="Y45" s="66" t="s">
        <v>296</v>
      </c>
      <c r="Z45" s="66" t="s">
        <v>297</v>
      </c>
      <c r="AA45" s="66" t="s">
        <v>289</v>
      </c>
      <c r="AC45" s="66"/>
      <c r="AD45" s="66" t="s">
        <v>294</v>
      </c>
      <c r="AE45" s="66" t="s">
        <v>295</v>
      </c>
      <c r="AF45" s="66" t="s">
        <v>296</v>
      </c>
      <c r="AG45" s="66" t="s">
        <v>297</v>
      </c>
      <c r="AH45" s="66" t="s">
        <v>289</v>
      </c>
      <c r="AJ45" s="66"/>
      <c r="AK45" s="66" t="s">
        <v>294</v>
      </c>
      <c r="AL45" s="66" t="s">
        <v>295</v>
      </c>
      <c r="AM45" s="66" t="s">
        <v>296</v>
      </c>
      <c r="AN45" s="66" t="s">
        <v>297</v>
      </c>
      <c r="AO45" s="66" t="s">
        <v>289</v>
      </c>
      <c r="AQ45" s="66"/>
      <c r="AR45" s="66" t="s">
        <v>294</v>
      </c>
      <c r="AS45" s="66" t="s">
        <v>295</v>
      </c>
      <c r="AT45" s="66" t="s">
        <v>296</v>
      </c>
      <c r="AU45" s="66" t="s">
        <v>297</v>
      </c>
      <c r="AV45" s="66" t="s">
        <v>289</v>
      </c>
      <c r="AX45" s="66"/>
      <c r="AY45" s="66" t="s">
        <v>294</v>
      </c>
      <c r="AZ45" s="66" t="s">
        <v>295</v>
      </c>
      <c r="BA45" s="66" t="s">
        <v>296</v>
      </c>
      <c r="BB45" s="66" t="s">
        <v>297</v>
      </c>
      <c r="BC45" s="66" t="s">
        <v>289</v>
      </c>
      <c r="BE45" s="66"/>
      <c r="BF45" s="66" t="s">
        <v>294</v>
      </c>
      <c r="BG45" s="66" t="s">
        <v>295</v>
      </c>
      <c r="BH45" s="66" t="s">
        <v>296</v>
      </c>
      <c r="BI45" s="66" t="s">
        <v>297</v>
      </c>
      <c r="BJ45" s="66" t="s">
        <v>289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22.102922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14.806198999999999</v>
      </c>
      <c r="O46" s="66" t="s">
        <v>337</v>
      </c>
      <c r="P46" s="66">
        <v>600</v>
      </c>
      <c r="Q46" s="66">
        <v>800</v>
      </c>
      <c r="R46" s="66">
        <v>0</v>
      </c>
      <c r="S46" s="66">
        <v>10000</v>
      </c>
      <c r="T46" s="66">
        <v>1334.67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0.11284194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5.5013040000000002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151.35427999999999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121.006615</v>
      </c>
      <c r="AX46" s="66" t="s">
        <v>338</v>
      </c>
      <c r="AY46" s="66"/>
      <c r="AZ46" s="66"/>
      <c r="BA46" s="66"/>
      <c r="BB46" s="66"/>
      <c r="BC46" s="66"/>
      <c r="BE46" s="66" t="s">
        <v>276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4" sqref="C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339</v>
      </c>
      <c r="B2" s="62" t="s">
        <v>340</v>
      </c>
      <c r="C2" s="62" t="s">
        <v>277</v>
      </c>
      <c r="D2" s="62">
        <v>64</v>
      </c>
      <c r="E2" s="62">
        <v>2642.4915000000001</v>
      </c>
      <c r="F2" s="62">
        <v>423.86590000000001</v>
      </c>
      <c r="G2" s="62">
        <v>60.919333999999999</v>
      </c>
      <c r="H2" s="62">
        <v>34.338622999999998</v>
      </c>
      <c r="I2" s="62">
        <v>26.580711000000001</v>
      </c>
      <c r="J2" s="62">
        <v>92.766655</v>
      </c>
      <c r="K2" s="62">
        <v>50.895454000000001</v>
      </c>
      <c r="L2" s="62">
        <v>41.871200000000002</v>
      </c>
      <c r="M2" s="62">
        <v>36.5062</v>
      </c>
      <c r="N2" s="62">
        <v>3.8308844999999998</v>
      </c>
      <c r="O2" s="62">
        <v>19.89603</v>
      </c>
      <c r="P2" s="62">
        <v>1127.0088000000001</v>
      </c>
      <c r="Q2" s="62">
        <v>34.428710000000002</v>
      </c>
      <c r="R2" s="62">
        <v>844.09400000000005</v>
      </c>
      <c r="S2" s="62">
        <v>122.67264</v>
      </c>
      <c r="T2" s="62">
        <v>8657.0589999999993</v>
      </c>
      <c r="U2" s="62">
        <v>4.6045537000000003</v>
      </c>
      <c r="V2" s="62">
        <v>30.748259999999998</v>
      </c>
      <c r="W2" s="62">
        <v>535.44510000000002</v>
      </c>
      <c r="X2" s="62">
        <v>162.94291999999999</v>
      </c>
      <c r="Y2" s="62">
        <v>2.5696526</v>
      </c>
      <c r="Z2" s="62">
        <v>1.942035</v>
      </c>
      <c r="AA2" s="62">
        <v>20.600052000000002</v>
      </c>
      <c r="AB2" s="62">
        <v>2.3594165</v>
      </c>
      <c r="AC2" s="62">
        <v>874.67804000000001</v>
      </c>
      <c r="AD2" s="62">
        <v>12.956422</v>
      </c>
      <c r="AE2" s="62">
        <v>3.1559172000000002</v>
      </c>
      <c r="AF2" s="62">
        <v>1.5201450000000001</v>
      </c>
      <c r="AG2" s="62">
        <v>819.70154000000002</v>
      </c>
      <c r="AH2" s="62">
        <v>463.47165000000001</v>
      </c>
      <c r="AI2" s="62">
        <v>356.22989999999999</v>
      </c>
      <c r="AJ2" s="62">
        <v>1718.5115000000001</v>
      </c>
      <c r="AK2" s="62">
        <v>7480.3163999999997</v>
      </c>
      <c r="AL2" s="62">
        <v>161.25989000000001</v>
      </c>
      <c r="AM2" s="62">
        <v>4437.4759999999997</v>
      </c>
      <c r="AN2" s="62">
        <v>199.22621000000001</v>
      </c>
      <c r="AO2" s="62">
        <v>22.102922</v>
      </c>
      <c r="AP2" s="62">
        <v>17.030183999999998</v>
      </c>
      <c r="AQ2" s="62">
        <v>5.0727367000000001</v>
      </c>
      <c r="AR2" s="62">
        <v>14.806198999999999</v>
      </c>
      <c r="AS2" s="62">
        <v>1334.67</v>
      </c>
      <c r="AT2" s="62">
        <v>0.11284194</v>
      </c>
      <c r="AU2" s="62">
        <v>5.5013040000000002</v>
      </c>
      <c r="AV2" s="62">
        <v>151.35427999999999</v>
      </c>
      <c r="AW2" s="62">
        <v>121.006615</v>
      </c>
      <c r="AX2" s="62">
        <v>0.4115877</v>
      </c>
      <c r="AY2" s="62">
        <v>1.7839655999999999</v>
      </c>
      <c r="AZ2" s="62">
        <v>400.49471999999997</v>
      </c>
      <c r="BA2" s="62">
        <v>57.555304999999997</v>
      </c>
      <c r="BB2" s="62">
        <v>16.015405999999999</v>
      </c>
      <c r="BC2" s="62">
        <v>20.004377000000002</v>
      </c>
      <c r="BD2" s="62">
        <v>21.516466000000001</v>
      </c>
      <c r="BE2" s="62">
        <v>0.90823555</v>
      </c>
      <c r="BF2" s="62">
        <v>5.6322200000000002</v>
      </c>
      <c r="BG2" s="62">
        <v>3.4693620000000001E-3</v>
      </c>
      <c r="BH2" s="62">
        <v>1.7069860999999999E-2</v>
      </c>
      <c r="BI2" s="62">
        <v>1.3114703E-2</v>
      </c>
      <c r="BJ2" s="62">
        <v>7.1642159999999996E-2</v>
      </c>
      <c r="BK2" s="62">
        <v>2.6687400000000001E-4</v>
      </c>
      <c r="BL2" s="62">
        <v>0.27821194999999999</v>
      </c>
      <c r="BM2" s="62">
        <v>3.3279839999999998</v>
      </c>
      <c r="BN2" s="62">
        <v>0.94702165999999999</v>
      </c>
      <c r="BO2" s="62">
        <v>63.807743000000002</v>
      </c>
      <c r="BP2" s="62">
        <v>10.007768</v>
      </c>
      <c r="BQ2" s="62">
        <v>20.817636</v>
      </c>
      <c r="BR2" s="62">
        <v>77.854033999999999</v>
      </c>
      <c r="BS2" s="62">
        <v>42.583179999999999</v>
      </c>
      <c r="BT2" s="62">
        <v>12.021117</v>
      </c>
      <c r="BU2" s="62">
        <v>0.21135285000000001</v>
      </c>
      <c r="BV2" s="62">
        <v>4.7271920000000002E-2</v>
      </c>
      <c r="BW2" s="62">
        <v>0.80777359999999998</v>
      </c>
      <c r="BX2" s="62">
        <v>1.3008945000000001</v>
      </c>
      <c r="BY2" s="62">
        <v>0.17678630000000001</v>
      </c>
      <c r="BZ2" s="62">
        <v>1.0133062999999999E-3</v>
      </c>
      <c r="CA2" s="62">
        <v>1.2005969000000001</v>
      </c>
      <c r="CB2" s="62">
        <v>2.2787556E-2</v>
      </c>
      <c r="CC2" s="62">
        <v>0.25915280000000002</v>
      </c>
      <c r="CD2" s="62">
        <v>1.3164908</v>
      </c>
      <c r="CE2" s="62">
        <v>6.4197190000000001E-2</v>
      </c>
      <c r="CF2" s="62">
        <v>0.15689296</v>
      </c>
      <c r="CG2" s="62">
        <v>2.4750000000000001E-7</v>
      </c>
      <c r="CH2" s="62">
        <v>2.3709377E-2</v>
      </c>
      <c r="CI2" s="62">
        <v>2.5329929999999999E-3</v>
      </c>
      <c r="CJ2" s="62">
        <v>2.9367331999999999</v>
      </c>
      <c r="CK2" s="62">
        <v>1.4591185E-2</v>
      </c>
      <c r="CL2" s="62">
        <v>2.0116231</v>
      </c>
      <c r="CM2" s="62">
        <v>3.1501402999999999</v>
      </c>
      <c r="CN2" s="62">
        <v>3123.7429999999999</v>
      </c>
      <c r="CO2" s="62">
        <v>5450.1133</v>
      </c>
      <c r="CP2" s="62">
        <v>3121.9481999999998</v>
      </c>
      <c r="CQ2" s="62">
        <v>1130.9467999999999</v>
      </c>
      <c r="CR2" s="62">
        <v>666.13419999999996</v>
      </c>
      <c r="CS2" s="62">
        <v>581.97969999999998</v>
      </c>
      <c r="CT2" s="62">
        <v>3118.4452999999999</v>
      </c>
      <c r="CU2" s="62">
        <v>1886.6096</v>
      </c>
      <c r="CV2" s="62">
        <v>1872.7157</v>
      </c>
      <c r="CW2" s="62">
        <v>2046.3757000000001</v>
      </c>
      <c r="CX2" s="62">
        <v>604.39056000000005</v>
      </c>
      <c r="CY2" s="62">
        <v>4095.7521999999999</v>
      </c>
      <c r="CZ2" s="62">
        <v>1759.5073</v>
      </c>
      <c r="DA2" s="62">
        <v>4722.5874000000003</v>
      </c>
      <c r="DB2" s="62">
        <v>4552.7389999999996</v>
      </c>
      <c r="DC2" s="62">
        <v>6552.0146000000004</v>
      </c>
      <c r="DD2" s="62">
        <v>9967</v>
      </c>
      <c r="DE2" s="62">
        <v>2267.6091000000001</v>
      </c>
      <c r="DF2" s="62">
        <v>4937.5502999999999</v>
      </c>
      <c r="DG2" s="62">
        <v>2343.0718000000002</v>
      </c>
      <c r="DH2" s="62">
        <v>170.63733999999999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57.555304999999997</v>
      </c>
      <c r="B6">
        <f>BB2</f>
        <v>16.015405999999999</v>
      </c>
      <c r="C6">
        <f>BC2</f>
        <v>20.004377000000002</v>
      </c>
      <c r="D6">
        <f>BD2</f>
        <v>21.516466000000001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20063</v>
      </c>
      <c r="C2" s="57">
        <f ca="1">YEAR(TODAY())-YEAR(B2)+IF(TODAY()&gt;=DATE(YEAR(TODAY()),MONTH(B2),DAY(B2)),0,-1)</f>
        <v>65</v>
      </c>
      <c r="E2" s="53">
        <v>167</v>
      </c>
      <c r="F2" s="54" t="s">
        <v>40</v>
      </c>
      <c r="G2" s="53">
        <v>72</v>
      </c>
      <c r="H2" s="52" t="s">
        <v>42</v>
      </c>
      <c r="I2" s="73">
        <f>ROUND(G3/E3^2,1)</f>
        <v>25.8</v>
      </c>
    </row>
    <row r="3" spans="1:9">
      <c r="E3" s="52">
        <f>E2/100</f>
        <v>1.67</v>
      </c>
      <c r="F3" s="52" t="s">
        <v>41</v>
      </c>
      <c r="G3" s="52">
        <f>G2</f>
        <v>72</v>
      </c>
      <c r="H3" s="52" t="s">
        <v>42</v>
      </c>
      <c r="I3" s="73"/>
    </row>
    <row r="4" spans="1:9">
      <c r="A4" t="s">
        <v>274</v>
      </c>
    </row>
    <row r="5" spans="1:9">
      <c r="B5" s="61">
        <v>43740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김형배, ID : H1900072)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20일 13:10:05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9" sqref="I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43740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65</v>
      </c>
      <c r="G12" s="152"/>
      <c r="H12" s="152"/>
      <c r="I12" s="152"/>
      <c r="K12" s="123">
        <f>'개인정보 및 신체계측 입력'!E2</f>
        <v>167</v>
      </c>
      <c r="L12" s="124"/>
      <c r="M12" s="117">
        <f>'개인정보 및 신체계측 입력'!G2</f>
        <v>72</v>
      </c>
      <c r="N12" s="118"/>
      <c r="O12" s="113" t="s">
        <v>272</v>
      </c>
      <c r="P12" s="107"/>
      <c r="Q12" s="110">
        <f>'개인정보 및 신체계측 입력'!I2</f>
        <v>25.8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김형배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73.39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10.548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16.062000000000001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15.1</v>
      </c>
      <c r="L72" s="37" t="s">
        <v>54</v>
      </c>
      <c r="M72" s="37">
        <f>ROUND('DRIs DATA'!K8,1)</f>
        <v>5.0999999999999996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112.55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256.24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162.94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157.29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102.46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498.69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221.03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2020-02-21T07:09:49Z</dcterms:modified>
</cp:coreProperties>
</file>