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<sst xmlns="http://schemas.openxmlformats.org/spreadsheetml/2006/main" count="692" uniqueCount="341">
  <si>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</si>
  <si>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</si>
  <si>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</si>
  <si>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</si>
  <si>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</si>
  <si>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</si>
  <si>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</si>
  <si>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</si>
  <si>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</si>
  <si>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</si>
  <si>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</si>
  <si>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</si>
  <si>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</si>
  <si>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</si>
  <si>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</si>
  <si>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</si>
  <si>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</si>
  <si>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</si>
  <si>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</si>
  <si>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</si>
  <si>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</si>
  <si>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</si>
  <si>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</si>
  <si>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</si>
  <si>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</si>
  <si>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</si>
  <si>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</si>
  <si>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</si>
  <si>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</si>
  <si>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</si>
  <si>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</si>
  <si>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</si>
  <si>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</si>
  <si>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</si>
  <si>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</si>
  <si>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</si>
  <si>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</si>
  <si>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</si>
  <si>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</si>
  <si>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</si>
  <si>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</si>
  <si>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</si>
  <si>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</si>
  <si>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</si>
  <si>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</si>
  <si>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</si>
  <si>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</si>
  <si>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</si>
  <si>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</si>
  <si>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</si>
  <si>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</si>
  <si>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</si>
  <si>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</si>
  <si>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</si>
  <si>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</si>
  <si>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</si>
  <si>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</si>
  <si>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</si>
  <si>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</si>
  <si>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</si>
  <si>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</si>
  <si>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</si>
  <si>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</si>
  <si>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</si>
  <si>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</si>
  <si>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</si>
  <si>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</si>
  <si>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</si>
  <si>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</si>
  <si>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</si>
  <si>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</si>
  <si>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</si>
  <si>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</si>
  <si>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</si>
  <si>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</si>
  <si>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</si>
  <si>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</si>
  <si>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</si>
  <si>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</si>
  <si>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</si>
  <si>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</si>
  <si>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</si>
  <si>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</si>
  <si>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</si>
  <si>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</si>
  <si>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</si>
  <si>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</si>
  <si>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</si>
  <si>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</si>
  <si>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</si>
  <si>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</si>
  <si>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</si>
  <si>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</si>
  <si>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</si>
  <si>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</si>
  <si>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</si>
  <si>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</si>
  <si>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</si>
  <si>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</si>
  <si>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</si>
  <si>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</si>
  <si>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</si>
  <si>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</si>
  <si>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</si>
  <si>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</si>
  <si>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</si>
  <si>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</si>
  <si>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</si>
  <si>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</si>
  <si>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</si>
  <si>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</si>
  <si>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</si>
  <si>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</si>
  <si>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</si>
  <si>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</si>
  <si>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</si>
  <si>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</si>
  <si>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</si>
  <si>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</si>
  <si>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</si>
  <si>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</si>
  <si>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</si>
  <si>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</si>
  <si>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</si>
  <si>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</si>
  <si>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</si>
  <si>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</si>
  <si>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</si>
  <si>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</si>
  <si>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</si>
  <si>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</si>
  <si>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</si>
  <si>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</si>
  <si>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</si>
  <si>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</si>
  <si>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</si>
  <si>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</si>
  <si>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</si>
  <si>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</si>
  <si>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</si>
  <si>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</si>
  <si>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</si>
  <si>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</si>
  <si>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</si>
  <si>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</si>
  <si>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</si>
  <si>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</si>
  <si>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</si>
  <si>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</si>
  <si>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</si>
  <si>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</si>
  <si>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</si>
  <si>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</si>
  <si>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</si>
  <si>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</si>
  <si>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</si>
  <si>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</si>
  <si>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</si>
  <si>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</si>
  <si>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</si>
  <si>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</si>
  <si>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</si>
  <si>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</si>
  <si>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</si>
  <si>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</si>
  <si>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</si>
  <si>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</si>
  <si>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</si>
  <si>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</si>
  <si>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</si>
  <si>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</si>
  <si>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</si>
  <si>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</si>
  <si>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</si>
  <si>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</si>
  <si>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</si>
  <si>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</si>
  <si>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</si>
  <si>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</si>
  <si>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</si>
  <si>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</si>
  <si>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</si>
  <si>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</si>
  <si>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</si>
  <si>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</si>
  <si>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</si>
  <si>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</si>
  <si>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</si>
  <si>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</si>
  <si>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</si>
  <si>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</si>
  <si>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</si>
  <si>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</si>
  <si>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</si>
  <si>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</si>
  <si>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</si>
  <si>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</si>
  <si>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</si>
  <si>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</si>
  <si>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</si>
  <si>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</si>
  <si>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</si>
  <si>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</si>
  <si>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</si>
  <si>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</si>
  <si>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</si>
  <si>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</si>
  <si>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</si>
  <si>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</si>
  <si>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</si>
  <si>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</si>
  <si>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</si>
  <si>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</si>
  <si>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</si>
  <si>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</si>
  <si>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</si>
  <si>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</si>
  <si>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</si>
  <si>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</si>
  <si>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</si>
  <si>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</si>
  <si>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</si>
  <si>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</si>
  <si>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</si>
  <si>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</si>
  <si>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</si>
  <si>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</si>
  <si>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</si>
  <si>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</si>
  <si>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</si>
  <si>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</si>
  <si>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</si>
  <si>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</si>
  <si>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</si>
  <si>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</si>
  <si>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</si>
  <si>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</si>
  <si>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</si>
  <si>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</si>
  <si>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</si>
  <si>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</si>
  <si>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</si>
  <si>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</si>
  <si>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</si>
  <si>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</si>
  <si>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</si>
  <si>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</si>
  <si>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</si>
  <si>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</si>
  <si>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</si>
  <si>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</si>
  <si>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</si>
  <si>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</si>
  <si>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</si>
  <si>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</si>
  <si>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</si>
  <si>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</si>
  <si>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</si>
  <si>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</si>
  <si>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</si>
  <si>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</si>
  <si>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</si>
  <si>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</si>
  <si>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</si>
  <si>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</si>
  <si>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</si>
  <si>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</si>
  <si>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</si>
  <si>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</si>
  <si>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</si>
  <si>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</si>
  <si>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</si>
  <si>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</si>
  <si>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</si>
  <si>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</si>
  <si>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</si>
  <si>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열량영양소</t>
    <phoneticPr fontId="1" type="noConversion"/>
  </si>
  <si>
    <t>엽산</t>
    <phoneticPr fontId="1" type="noConversion"/>
  </si>
  <si>
    <t>M</t>
  </si>
  <si>
    <t>정보</t>
    <phoneticPr fontId="1" type="noConversion"/>
  </si>
  <si>
    <t>(설문지 : FFQ 95문항 설문지, 사용자 : 박성무, ID : H1900073)</t>
  </si>
  <si>
    <t>출력시각</t>
    <phoneticPr fontId="1" type="noConversion"/>
  </si>
  <si>
    <t>2020년 02월 20일 13:28:25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</si>
  <si>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</si>
  <si>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</si>
  <si>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</si>
  <si>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</si>
  <si>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</si>
  <si>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</si>
  <si>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</si>
  <si>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</si>
  <si>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</si>
  <si>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</si>
  <si>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</si>
  <si>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</si>
  <si>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</si>
  <si>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</si>
  <si>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</si>
  <si>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</si>
  <si>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</si>
  <si>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</si>
  <si>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</si>
  <si>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</si>
  <si>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</si>
  <si>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</si>
  <si>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</si>
  <si>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</si>
  <si>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</si>
  <si>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</si>
  <si>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</si>
  <si>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</si>
  <si>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</si>
  <si>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</si>
  <si>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</si>
  <si>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</si>
  <si>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</si>
  <si>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</si>
  <si>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</si>
  <si>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</si>
  <si>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</si>
  <si>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</si>
  <si>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</si>
  <si>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</si>
  <si>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</si>
  <si>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</si>
  <si>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</si>
  <si>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</si>
  <si>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</si>
  <si>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</si>
  <si>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</si>
  <si>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</si>
  <si>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</si>
  <si>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</si>
  <si>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</si>
  <si>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</si>
  <si>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</si>
  <si>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</si>
  <si>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</si>
  <si>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</si>
  <si>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H1900073</t>
  </si>
  <si>
    <t>박성무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</si>
</sst>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60.196292999999997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015296"/>
        <c:axId val="79033472"/>
      </c:barChart>
      <c:catAx>
        <c:axId val="790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033472"/>
        <c:crosses val="autoZero"/>
        <c:auto val="1"/>
        <c:lblAlgn val="ctr"/>
        <c:lblOffset val="100"/>
        <c:noMultiLvlLbl val="0"/>
      </c:catAx>
      <c:valAx>
        <c:axId val="790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0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2.3943560000000002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590848"/>
        <c:axId val="152412544"/>
      </c:barChart>
      <c:catAx>
        <c:axId val="13859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2412544"/>
        <c:crosses val="autoZero"/>
        <c:auto val="1"/>
        <c:lblAlgn val="ctr"/>
        <c:lblOffset val="100"/>
        <c:noMultiLvlLbl val="0"/>
      </c:catAx>
      <c:valAx>
        <c:axId val="15241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5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2.1346402000000002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410048"/>
        <c:axId val="157411584"/>
      </c:barChart>
      <c:catAx>
        <c:axId val="15741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411584"/>
        <c:crosses val="autoZero"/>
        <c:auto val="1"/>
        <c:lblAlgn val="ctr"/>
        <c:lblOffset val="100"/>
        <c:noMultiLvlLbl val="0"/>
      </c:catAx>
      <c:valAx>
        <c:axId val="157411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41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952.01459999999997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720000"/>
        <c:axId val="47124480"/>
      </c:barChart>
      <c:catAx>
        <c:axId val="20472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4480"/>
        <c:crosses val="autoZero"/>
        <c:auto val="1"/>
        <c:lblAlgn val="ctr"/>
        <c:lblOffset val="100"/>
        <c:noMultiLvlLbl val="0"/>
      </c:catAx>
      <c:valAx>
        <c:axId val="4712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72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3136.1071999999999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46112"/>
        <c:axId val="47147648"/>
      </c:barChart>
      <c:catAx>
        <c:axId val="4714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47648"/>
        <c:crosses val="autoZero"/>
        <c:auto val="1"/>
        <c:lblAlgn val="ctr"/>
        <c:lblOffset val="100"/>
        <c:noMultiLvlLbl val="0"/>
      </c:catAx>
      <c:valAx>
        <c:axId val="471476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4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71.831810000000004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62112"/>
        <c:axId val="47163648"/>
      </c:barChart>
      <c:catAx>
        <c:axId val="4716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63648"/>
        <c:crosses val="autoZero"/>
        <c:auto val="1"/>
        <c:lblAlgn val="ctr"/>
        <c:lblOffset val="100"/>
        <c:noMultiLvlLbl val="0"/>
      </c:catAx>
      <c:valAx>
        <c:axId val="4716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6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101.9002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78112"/>
        <c:axId val="47179648"/>
      </c:barChart>
      <c:catAx>
        <c:axId val="4717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79648"/>
        <c:crosses val="autoZero"/>
        <c:auto val="1"/>
        <c:lblAlgn val="ctr"/>
        <c:lblOffset val="100"/>
        <c:noMultiLvlLbl val="0"/>
      </c:catAx>
      <c:valAx>
        <c:axId val="4717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7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9.3124760000000002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52864"/>
        <c:axId val="47654400"/>
      </c:barChart>
      <c:catAx>
        <c:axId val="476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54400"/>
        <c:crosses val="autoZero"/>
        <c:auto val="1"/>
        <c:lblAlgn val="ctr"/>
        <c:lblOffset val="100"/>
        <c:noMultiLvlLbl val="0"/>
      </c:catAx>
      <c:valAx>
        <c:axId val="47654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1535.5029999999999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72704"/>
        <c:axId val="47674496"/>
      </c:barChart>
      <c:catAx>
        <c:axId val="4767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74496"/>
        <c:crosses val="autoZero"/>
        <c:auto val="1"/>
        <c:lblAlgn val="ctr"/>
        <c:lblOffset val="100"/>
        <c:noMultiLvlLbl val="0"/>
      </c:catAx>
      <c:valAx>
        <c:axId val="476744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7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0.15722644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4608"/>
        <c:axId val="47694592"/>
      </c:barChart>
      <c:catAx>
        <c:axId val="4768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4592"/>
        <c:crosses val="autoZero"/>
        <c:auto val="1"/>
        <c:lblAlgn val="ctr"/>
        <c:lblOffset val="100"/>
        <c:noMultiLvlLbl val="0"/>
      </c:catAx>
      <c:valAx>
        <c:axId val="4769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2.8590572000000001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08800"/>
        <c:axId val="47710592"/>
      </c:barChart>
      <c:catAx>
        <c:axId val="4770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0592"/>
        <c:crosses val="autoZero"/>
        <c:auto val="1"/>
        <c:lblAlgn val="ctr"/>
        <c:lblOffset val="100"/>
        <c:noMultiLvlLbl val="0"/>
      </c:catAx>
      <c:valAx>
        <c:axId val="47710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0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26.752248999999999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67584"/>
        <c:axId val="79669120"/>
      </c:barChart>
      <c:catAx>
        <c:axId val="7966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69120"/>
        <c:crosses val="autoZero"/>
        <c:auto val="1"/>
        <c:lblAlgn val="ctr"/>
        <c:lblOffset val="100"/>
        <c:noMultiLvlLbl val="0"/>
      </c:catAx>
      <c:valAx>
        <c:axId val="79669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6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136.49796000000001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28896"/>
        <c:axId val="47742976"/>
      </c:barChart>
      <c:catAx>
        <c:axId val="4772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42976"/>
        <c:crosses val="autoZero"/>
        <c:auto val="1"/>
        <c:lblAlgn val="ctr"/>
        <c:lblOffset val="100"/>
        <c:noMultiLvlLbl val="0"/>
      </c:catAx>
      <c:valAx>
        <c:axId val="4774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2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61.841644000000002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57568"/>
        <c:axId val="47759360"/>
      </c:barChart>
      <c:catAx>
        <c:axId val="4775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59360"/>
        <c:crosses val="autoZero"/>
        <c:auto val="1"/>
        <c:lblAlgn val="ctr"/>
        <c:lblOffset val="100"/>
        <c:noMultiLvlLbl val="0"/>
      </c:catAx>
      <c:valAx>
        <c:axId val="4775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5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8.8859999999999992</c:v>
                </c:pt>
                <c:pt idx="1">
                  <c:v>11.131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810432"/>
        <c:axId val="47811968"/>
      </c:barChart>
      <c:catAx>
        <c:axId val="4781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11968"/>
        <c:crosses val="autoZero"/>
        <c:auto val="1"/>
        <c:lblAlgn val="ctr"/>
        <c:lblOffset val="100"/>
        <c:noMultiLvlLbl val="0"/>
      </c:catAx>
      <c:valAx>
        <c:axId val="4781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7.3505653999999998</c:v>
                </c:pt>
                <c:pt idx="1">
                  <c:v>9.2988309999999998</c:v>
                </c:pt>
                <c:pt idx="2">
                  <c:v>8.6845370000000006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482.55059999999997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73696"/>
        <c:axId val="56175232"/>
      </c:barChart>
      <c:catAx>
        <c:axId val="5617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75232"/>
        <c:crosses val="autoZero"/>
        <c:auto val="1"/>
        <c:lblAlgn val="ctr"/>
        <c:lblOffset val="100"/>
        <c:noMultiLvlLbl val="0"/>
      </c:catAx>
      <c:valAx>
        <c:axId val="56175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7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15.977949000000001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71040"/>
        <c:axId val="70072576"/>
      </c:barChart>
      <c:catAx>
        <c:axId val="7007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72576"/>
        <c:crosses val="autoZero"/>
        <c:auto val="1"/>
        <c:lblAlgn val="ctr"/>
        <c:lblOffset val="100"/>
        <c:noMultiLvlLbl val="0"/>
      </c:catAx>
      <c:valAx>
        <c:axId val="7007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7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73.531000000000006</c:v>
                </c:pt>
                <c:pt idx="1">
                  <c:v>9.4969999999999999</c:v>
                </c:pt>
                <c:pt idx="2">
                  <c:v>16.972000000000001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0086656"/>
        <c:axId val="70088192"/>
      </c:barChart>
      <c:catAx>
        <c:axId val="7008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88192"/>
        <c:crosses val="autoZero"/>
        <c:auto val="1"/>
        <c:lblAlgn val="ctr"/>
        <c:lblOffset val="100"/>
        <c:noMultiLvlLbl val="0"/>
      </c:catAx>
      <c:valAx>
        <c:axId val="7008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8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1692.6866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102400"/>
        <c:axId val="70112384"/>
      </c:barChart>
      <c:catAx>
        <c:axId val="7010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112384"/>
        <c:crosses val="autoZero"/>
        <c:auto val="1"/>
        <c:lblAlgn val="ctr"/>
        <c:lblOffset val="100"/>
        <c:noMultiLvlLbl val="0"/>
      </c:catAx>
      <c:valAx>
        <c:axId val="70112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10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155.32606999999999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57664"/>
        <c:axId val="70259456"/>
      </c:barChart>
      <c:catAx>
        <c:axId val="7025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59456"/>
        <c:crosses val="autoZero"/>
        <c:auto val="1"/>
        <c:lblAlgn val="ctr"/>
        <c:lblOffset val="100"/>
        <c:noMultiLvlLbl val="0"/>
      </c:catAx>
      <c:valAx>
        <c:axId val="70259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5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424.94287000000003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77760"/>
        <c:axId val="70287744"/>
      </c:barChart>
      <c:catAx>
        <c:axId val="7027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87744"/>
        <c:crosses val="autoZero"/>
        <c:auto val="1"/>
        <c:lblAlgn val="ctr"/>
        <c:lblOffset val="100"/>
        <c:noMultiLvlLbl val="0"/>
      </c:catAx>
      <c:valAx>
        <c:axId val="7028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7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2.0153105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714176"/>
        <c:axId val="79715712"/>
      </c:barChart>
      <c:catAx>
        <c:axId val="7971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15712"/>
        <c:crosses val="autoZero"/>
        <c:auto val="1"/>
        <c:lblAlgn val="ctr"/>
        <c:lblOffset val="100"/>
        <c:noMultiLvlLbl val="0"/>
      </c:catAx>
      <c:valAx>
        <c:axId val="7971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1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5414.0659999999998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01952"/>
        <c:axId val="70303744"/>
      </c:barChart>
      <c:catAx>
        <c:axId val="7030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03744"/>
        <c:crosses val="autoZero"/>
        <c:auto val="1"/>
        <c:lblAlgn val="ctr"/>
        <c:lblOffset val="100"/>
        <c:noMultiLvlLbl val="0"/>
      </c:catAx>
      <c:valAx>
        <c:axId val="7030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13.708214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13856"/>
        <c:axId val="70315392"/>
      </c:barChart>
      <c:catAx>
        <c:axId val="7031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15392"/>
        <c:crosses val="autoZero"/>
        <c:auto val="1"/>
        <c:lblAlgn val="ctr"/>
        <c:lblOffset val="100"/>
        <c:noMultiLvlLbl val="0"/>
      </c:catAx>
      <c:valAx>
        <c:axId val="70315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1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1.6542380000000001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58528"/>
        <c:axId val="70360064"/>
      </c:barChart>
      <c:catAx>
        <c:axId val="7035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60064"/>
        <c:crosses val="autoZero"/>
        <c:auto val="1"/>
        <c:lblAlgn val="ctr"/>
        <c:lblOffset val="100"/>
        <c:noMultiLvlLbl val="0"/>
      </c:catAx>
      <c:valAx>
        <c:axId val="7036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5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217.56766999999999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110336"/>
        <c:axId val="82111872"/>
      </c:barChart>
      <c:catAx>
        <c:axId val="8211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111872"/>
        <c:crosses val="autoZero"/>
        <c:auto val="1"/>
        <c:lblAlgn val="ctr"/>
        <c:lblOffset val="100"/>
        <c:noMultiLvlLbl val="0"/>
      </c:catAx>
      <c:valAx>
        <c:axId val="8211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1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1.2137568000000001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065088"/>
        <c:axId val="101067776"/>
      </c:barChart>
      <c:catAx>
        <c:axId val="10106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67776"/>
        <c:crosses val="autoZero"/>
        <c:auto val="1"/>
        <c:lblAlgn val="ctr"/>
        <c:lblOffset val="100"/>
        <c:noMultiLvlLbl val="0"/>
      </c:catAx>
      <c:valAx>
        <c:axId val="101067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0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14.764250000000001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557760"/>
        <c:axId val="101559680"/>
      </c:barChart>
      <c:catAx>
        <c:axId val="10155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59680"/>
        <c:crosses val="autoZero"/>
        <c:auto val="1"/>
        <c:lblAlgn val="ctr"/>
        <c:lblOffset val="100"/>
        <c:noMultiLvlLbl val="0"/>
      </c:catAx>
      <c:valAx>
        <c:axId val="10155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55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1.6542380000000001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247872"/>
        <c:axId val="103250560"/>
      </c:barChart>
      <c:catAx>
        <c:axId val="10324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250560"/>
        <c:crosses val="autoZero"/>
        <c:auto val="1"/>
        <c:lblAlgn val="ctr"/>
        <c:lblOffset val="100"/>
        <c:noMultiLvlLbl val="0"/>
      </c:catAx>
      <c:valAx>
        <c:axId val="10325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2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507.70211999999998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362240"/>
        <c:axId val="132297472"/>
      </c:barChart>
      <c:catAx>
        <c:axId val="11436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297472"/>
        <c:crosses val="autoZero"/>
        <c:auto val="1"/>
        <c:lblAlgn val="ctr"/>
        <c:lblOffset val="100"/>
        <c:noMultiLvlLbl val="0"/>
      </c:catAx>
      <c:valAx>
        <c:axId val="132297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36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7.9183097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520256"/>
        <c:axId val="135521792"/>
      </c:barChart>
      <c:catAx>
        <c:axId val="13552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521792"/>
        <c:crosses val="autoZero"/>
        <c:auto val="1"/>
        <c:lblAlgn val="ctr"/>
        <c:lblOffset val="100"/>
        <c:noMultiLvlLbl val="0"/>
      </c:catAx>
      <c:valAx>
        <c:axId val="13552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52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박성무, ID : H1900073)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20일 13:28:25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1692.6866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60.196292999999997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26.752248999999999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73.531000000000006</v>
      </c>
      <c r="G8" s="60">
        <f>'DRIs DATA 입력'!G8</f>
        <v>9.4969999999999999</v>
      </c>
      <c r="H8" s="60">
        <f>'DRIs DATA 입력'!H8</f>
        <v>16.972000000000001</v>
      </c>
      <c r="I8" s="47"/>
      <c r="J8" s="60" t="s">
        <v>217</v>
      </c>
      <c r="K8" s="60">
        <f>'DRIs DATA 입력'!K8</f>
        <v>8.8859999999999992</v>
      </c>
      <c r="L8" s="60">
        <f>'DRIs DATA 입력'!L8</f>
        <v>11.131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482.55059999999997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15.977949000000001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2.0153105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217.56766999999999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155.32606999999999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1.5982329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1.2137568000000001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14.764250000000001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1.6542380000000001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507.70211999999998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7.9183097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2.3943560000000002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2.1346402000000002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424.94287000000003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952.01459999999997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5414.0659999999998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3136.1071999999999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71.831810000000004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101.9002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13.708214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9.3124760000000002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1535.5029999999999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0.15722644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2.8590572000000001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136.49796000000001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61.841644000000002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11" sqref="C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>
      <c r="A3" s="72" t="s">
        <v>283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284</v>
      </c>
      <c r="B4" s="70"/>
      <c r="C4" s="70"/>
      <c r="E4" s="67" t="s">
        <v>276</v>
      </c>
      <c r="F4" s="68"/>
      <c r="G4" s="68"/>
      <c r="H4" s="69"/>
      <c r="J4" s="67" t="s">
        <v>285</v>
      </c>
      <c r="K4" s="68"/>
      <c r="L4" s="69"/>
      <c r="N4" s="70" t="s">
        <v>286</v>
      </c>
      <c r="O4" s="70"/>
      <c r="P4" s="70"/>
      <c r="Q4" s="70"/>
      <c r="R4" s="70"/>
      <c r="S4" s="70"/>
      <c r="U4" s="70" t="s">
        <v>287</v>
      </c>
      <c r="V4" s="70"/>
      <c r="W4" s="70"/>
      <c r="X4" s="70"/>
      <c r="Y4" s="70"/>
      <c r="Z4" s="70"/>
    </row>
    <row r="5" spans="1:27">
      <c r="A5" s="66"/>
      <c r="B5" s="66" t="s">
        <v>288</v>
      </c>
      <c r="C5" s="66" t="s">
        <v>289</v>
      </c>
      <c r="E5" s="66"/>
      <c r="F5" s="66" t="s">
        <v>290</v>
      </c>
      <c r="G5" s="66" t="s">
        <v>291</v>
      </c>
      <c r="H5" s="66" t="s">
        <v>286</v>
      </c>
      <c r="J5" s="66"/>
      <c r="K5" s="66" t="s">
        <v>292</v>
      </c>
      <c r="L5" s="66" t="s">
        <v>293</v>
      </c>
      <c r="N5" s="66"/>
      <c r="O5" s="66" t="s">
        <v>294</v>
      </c>
      <c r="P5" s="66" t="s">
        <v>295</v>
      </c>
      <c r="Q5" s="66" t="s">
        <v>296</v>
      </c>
      <c r="R5" s="66" t="s">
        <v>297</v>
      </c>
      <c r="S5" s="66" t="s">
        <v>289</v>
      </c>
      <c r="U5" s="66"/>
      <c r="V5" s="66" t="s">
        <v>294</v>
      </c>
      <c r="W5" s="66" t="s">
        <v>295</v>
      </c>
      <c r="X5" s="66" t="s">
        <v>296</v>
      </c>
      <c r="Y5" s="66" t="s">
        <v>297</v>
      </c>
      <c r="Z5" s="66" t="s">
        <v>289</v>
      </c>
    </row>
    <row r="6" spans="1:27">
      <c r="A6" s="66" t="s">
        <v>284</v>
      </c>
      <c r="B6" s="66">
        <v>2200</v>
      </c>
      <c r="C6" s="66">
        <v>1692.6866</v>
      </c>
      <c r="E6" s="66" t="s">
        <v>298</v>
      </c>
      <c r="F6" s="66">
        <v>55</v>
      </c>
      <c r="G6" s="66">
        <v>15</v>
      </c>
      <c r="H6" s="66">
        <v>7</v>
      </c>
      <c r="J6" s="66" t="s">
        <v>298</v>
      </c>
      <c r="K6" s="66">
        <v>0.1</v>
      </c>
      <c r="L6" s="66">
        <v>4</v>
      </c>
      <c r="N6" s="66" t="s">
        <v>299</v>
      </c>
      <c r="O6" s="66">
        <v>50</v>
      </c>
      <c r="P6" s="66">
        <v>60</v>
      </c>
      <c r="Q6" s="66">
        <v>0</v>
      </c>
      <c r="R6" s="66">
        <v>0</v>
      </c>
      <c r="S6" s="66">
        <v>60.196292999999997</v>
      </c>
      <c r="U6" s="66" t="s">
        <v>300</v>
      </c>
      <c r="V6" s="66">
        <v>0</v>
      </c>
      <c r="W6" s="66">
        <v>0</v>
      </c>
      <c r="X6" s="66">
        <v>25</v>
      </c>
      <c r="Y6" s="66">
        <v>0</v>
      </c>
      <c r="Z6" s="66">
        <v>26.752248999999999</v>
      </c>
    </row>
    <row r="7" spans="1:27">
      <c r="E7" s="66" t="s">
        <v>301</v>
      </c>
      <c r="F7" s="66">
        <v>65</v>
      </c>
      <c r="G7" s="66">
        <v>30</v>
      </c>
      <c r="H7" s="66">
        <v>20</v>
      </c>
      <c r="J7" s="66" t="s">
        <v>301</v>
      </c>
      <c r="K7" s="66">
        <v>1</v>
      </c>
      <c r="L7" s="66">
        <v>10</v>
      </c>
    </row>
    <row r="8" spans="1:27">
      <c r="E8" s="66" t="s">
        <v>302</v>
      </c>
      <c r="F8" s="66">
        <v>73.531000000000006</v>
      </c>
      <c r="G8" s="66">
        <v>9.4969999999999999</v>
      </c>
      <c r="H8" s="66">
        <v>16.972000000000001</v>
      </c>
      <c r="J8" s="66" t="s">
        <v>302</v>
      </c>
      <c r="K8" s="66">
        <v>8.8859999999999992</v>
      </c>
      <c r="L8" s="66">
        <v>11.131</v>
      </c>
    </row>
    <row r="13" spans="1:27">
      <c r="A13" s="71" t="s">
        <v>303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304</v>
      </c>
      <c r="B14" s="70"/>
      <c r="C14" s="70"/>
      <c r="D14" s="70"/>
      <c r="E14" s="70"/>
      <c r="F14" s="70"/>
      <c r="H14" s="70" t="s">
        <v>305</v>
      </c>
      <c r="I14" s="70"/>
      <c r="J14" s="70"/>
      <c r="K14" s="70"/>
      <c r="L14" s="70"/>
      <c r="M14" s="70"/>
      <c r="O14" s="70" t="s">
        <v>306</v>
      </c>
      <c r="P14" s="70"/>
      <c r="Q14" s="70"/>
      <c r="R14" s="70"/>
      <c r="S14" s="70"/>
      <c r="T14" s="70"/>
      <c r="V14" s="70" t="s">
        <v>307</v>
      </c>
      <c r="W14" s="70"/>
      <c r="X14" s="70"/>
      <c r="Y14" s="70"/>
      <c r="Z14" s="70"/>
      <c r="AA14" s="70"/>
    </row>
    <row r="15" spans="1:27">
      <c r="A15" s="66"/>
      <c r="B15" s="66" t="s">
        <v>294</v>
      </c>
      <c r="C15" s="66" t="s">
        <v>295</v>
      </c>
      <c r="D15" s="66" t="s">
        <v>296</v>
      </c>
      <c r="E15" s="66" t="s">
        <v>297</v>
      </c>
      <c r="F15" s="66" t="s">
        <v>289</v>
      </c>
      <c r="H15" s="66"/>
      <c r="I15" s="66" t="s">
        <v>294</v>
      </c>
      <c r="J15" s="66" t="s">
        <v>295</v>
      </c>
      <c r="K15" s="66" t="s">
        <v>296</v>
      </c>
      <c r="L15" s="66" t="s">
        <v>297</v>
      </c>
      <c r="M15" s="66" t="s">
        <v>289</v>
      </c>
      <c r="O15" s="66"/>
      <c r="P15" s="66" t="s">
        <v>294</v>
      </c>
      <c r="Q15" s="66" t="s">
        <v>295</v>
      </c>
      <c r="R15" s="66" t="s">
        <v>296</v>
      </c>
      <c r="S15" s="66" t="s">
        <v>297</v>
      </c>
      <c r="T15" s="66" t="s">
        <v>289</v>
      </c>
      <c r="V15" s="66"/>
      <c r="W15" s="66" t="s">
        <v>294</v>
      </c>
      <c r="X15" s="66" t="s">
        <v>295</v>
      </c>
      <c r="Y15" s="66" t="s">
        <v>296</v>
      </c>
      <c r="Z15" s="66" t="s">
        <v>297</v>
      </c>
      <c r="AA15" s="66" t="s">
        <v>289</v>
      </c>
    </row>
    <row r="16" spans="1:27">
      <c r="A16" s="66" t="s">
        <v>308</v>
      </c>
      <c r="B16" s="66">
        <v>530</v>
      </c>
      <c r="C16" s="66">
        <v>750</v>
      </c>
      <c r="D16" s="66">
        <v>0</v>
      </c>
      <c r="E16" s="66">
        <v>3000</v>
      </c>
      <c r="F16" s="66">
        <v>482.55059999999997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15.977949000000001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2.0153105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217.56766999999999</v>
      </c>
    </row>
    <row r="23" spans="1:62">
      <c r="A23" s="71" t="s">
        <v>309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310</v>
      </c>
      <c r="B24" s="70"/>
      <c r="C24" s="70"/>
      <c r="D24" s="70"/>
      <c r="E24" s="70"/>
      <c r="F24" s="70"/>
      <c r="H24" s="70" t="s">
        <v>311</v>
      </c>
      <c r="I24" s="70"/>
      <c r="J24" s="70"/>
      <c r="K24" s="70"/>
      <c r="L24" s="70"/>
      <c r="M24" s="70"/>
      <c r="O24" s="70" t="s">
        <v>312</v>
      </c>
      <c r="P24" s="70"/>
      <c r="Q24" s="70"/>
      <c r="R24" s="70"/>
      <c r="S24" s="70"/>
      <c r="T24" s="70"/>
      <c r="V24" s="70" t="s">
        <v>313</v>
      </c>
      <c r="W24" s="70"/>
      <c r="X24" s="70"/>
      <c r="Y24" s="70"/>
      <c r="Z24" s="70"/>
      <c r="AA24" s="70"/>
      <c r="AC24" s="70" t="s">
        <v>314</v>
      </c>
      <c r="AD24" s="70"/>
      <c r="AE24" s="70"/>
      <c r="AF24" s="70"/>
      <c r="AG24" s="70"/>
      <c r="AH24" s="70"/>
      <c r="AJ24" s="70" t="s">
        <v>277</v>
      </c>
      <c r="AK24" s="70"/>
      <c r="AL24" s="70"/>
      <c r="AM24" s="70"/>
      <c r="AN24" s="70"/>
      <c r="AO24" s="70"/>
      <c r="AQ24" s="70" t="s">
        <v>315</v>
      </c>
      <c r="AR24" s="70"/>
      <c r="AS24" s="70"/>
      <c r="AT24" s="70"/>
      <c r="AU24" s="70"/>
      <c r="AV24" s="70"/>
      <c r="AX24" s="70" t="s">
        <v>316</v>
      </c>
      <c r="AY24" s="70"/>
      <c r="AZ24" s="70"/>
      <c r="BA24" s="70"/>
      <c r="BB24" s="70"/>
      <c r="BC24" s="70"/>
      <c r="BE24" s="70" t="s">
        <v>317</v>
      </c>
      <c r="BF24" s="70"/>
      <c r="BG24" s="70"/>
      <c r="BH24" s="70"/>
      <c r="BI24" s="70"/>
      <c r="BJ24" s="70"/>
    </row>
    <row r="25" spans="1:62">
      <c r="A25" s="66"/>
      <c r="B25" s="66" t="s">
        <v>294</v>
      </c>
      <c r="C25" s="66" t="s">
        <v>295</v>
      </c>
      <c r="D25" s="66" t="s">
        <v>296</v>
      </c>
      <c r="E25" s="66" t="s">
        <v>297</v>
      </c>
      <c r="F25" s="66" t="s">
        <v>289</v>
      </c>
      <c r="H25" s="66"/>
      <c r="I25" s="66" t="s">
        <v>294</v>
      </c>
      <c r="J25" s="66" t="s">
        <v>295</v>
      </c>
      <c r="K25" s="66" t="s">
        <v>296</v>
      </c>
      <c r="L25" s="66" t="s">
        <v>297</v>
      </c>
      <c r="M25" s="66" t="s">
        <v>289</v>
      </c>
      <c r="O25" s="66"/>
      <c r="P25" s="66" t="s">
        <v>294</v>
      </c>
      <c r="Q25" s="66" t="s">
        <v>295</v>
      </c>
      <c r="R25" s="66" t="s">
        <v>296</v>
      </c>
      <c r="S25" s="66" t="s">
        <v>297</v>
      </c>
      <c r="T25" s="66" t="s">
        <v>289</v>
      </c>
      <c r="V25" s="66"/>
      <c r="W25" s="66" t="s">
        <v>294</v>
      </c>
      <c r="X25" s="66" t="s">
        <v>295</v>
      </c>
      <c r="Y25" s="66" t="s">
        <v>296</v>
      </c>
      <c r="Z25" s="66" t="s">
        <v>297</v>
      </c>
      <c r="AA25" s="66" t="s">
        <v>289</v>
      </c>
      <c r="AC25" s="66"/>
      <c r="AD25" s="66" t="s">
        <v>294</v>
      </c>
      <c r="AE25" s="66" t="s">
        <v>295</v>
      </c>
      <c r="AF25" s="66" t="s">
        <v>296</v>
      </c>
      <c r="AG25" s="66" t="s">
        <v>297</v>
      </c>
      <c r="AH25" s="66" t="s">
        <v>289</v>
      </c>
      <c r="AJ25" s="66"/>
      <c r="AK25" s="66" t="s">
        <v>294</v>
      </c>
      <c r="AL25" s="66" t="s">
        <v>295</v>
      </c>
      <c r="AM25" s="66" t="s">
        <v>296</v>
      </c>
      <c r="AN25" s="66" t="s">
        <v>297</v>
      </c>
      <c r="AO25" s="66" t="s">
        <v>289</v>
      </c>
      <c r="AQ25" s="66"/>
      <c r="AR25" s="66" t="s">
        <v>294</v>
      </c>
      <c r="AS25" s="66" t="s">
        <v>295</v>
      </c>
      <c r="AT25" s="66" t="s">
        <v>296</v>
      </c>
      <c r="AU25" s="66" t="s">
        <v>297</v>
      </c>
      <c r="AV25" s="66" t="s">
        <v>289</v>
      </c>
      <c r="AX25" s="66"/>
      <c r="AY25" s="66" t="s">
        <v>294</v>
      </c>
      <c r="AZ25" s="66" t="s">
        <v>295</v>
      </c>
      <c r="BA25" s="66" t="s">
        <v>296</v>
      </c>
      <c r="BB25" s="66" t="s">
        <v>297</v>
      </c>
      <c r="BC25" s="66" t="s">
        <v>289</v>
      </c>
      <c r="BE25" s="66"/>
      <c r="BF25" s="66" t="s">
        <v>294</v>
      </c>
      <c r="BG25" s="66" t="s">
        <v>295</v>
      </c>
      <c r="BH25" s="66" t="s">
        <v>296</v>
      </c>
      <c r="BI25" s="66" t="s">
        <v>297</v>
      </c>
      <c r="BJ25" s="66" t="s">
        <v>289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155.32606999999999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1.5982329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1.2137568000000001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14.764250000000001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1.6542380000000001</v>
      </c>
      <c r="AJ26" s="66" t="s">
        <v>318</v>
      </c>
      <c r="AK26" s="66">
        <v>320</v>
      </c>
      <c r="AL26" s="66">
        <v>400</v>
      </c>
      <c r="AM26" s="66">
        <v>0</v>
      </c>
      <c r="AN26" s="66">
        <v>1000</v>
      </c>
      <c r="AO26" s="66">
        <v>507.70211999999998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7.9183097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2.3943560000000002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2.1346402000000002</v>
      </c>
    </row>
    <row r="33" spans="1:68">
      <c r="A33" s="71" t="s">
        <v>319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320</v>
      </c>
      <c r="B34" s="70"/>
      <c r="C34" s="70"/>
      <c r="D34" s="70"/>
      <c r="E34" s="70"/>
      <c r="F34" s="70"/>
      <c r="H34" s="70" t="s">
        <v>321</v>
      </c>
      <c r="I34" s="70"/>
      <c r="J34" s="70"/>
      <c r="K34" s="70"/>
      <c r="L34" s="70"/>
      <c r="M34" s="70"/>
      <c r="O34" s="70" t="s">
        <v>322</v>
      </c>
      <c r="P34" s="70"/>
      <c r="Q34" s="70"/>
      <c r="R34" s="70"/>
      <c r="S34" s="70"/>
      <c r="T34" s="70"/>
      <c r="V34" s="70" t="s">
        <v>323</v>
      </c>
      <c r="W34" s="70"/>
      <c r="X34" s="70"/>
      <c r="Y34" s="70"/>
      <c r="Z34" s="70"/>
      <c r="AA34" s="70"/>
      <c r="AC34" s="70" t="s">
        <v>324</v>
      </c>
      <c r="AD34" s="70"/>
      <c r="AE34" s="70"/>
      <c r="AF34" s="70"/>
      <c r="AG34" s="70"/>
      <c r="AH34" s="70"/>
      <c r="AJ34" s="70" t="s">
        <v>325</v>
      </c>
      <c r="AK34" s="70"/>
      <c r="AL34" s="70"/>
      <c r="AM34" s="70"/>
      <c r="AN34" s="70"/>
      <c r="AO34" s="70"/>
    </row>
    <row r="35" spans="1:68">
      <c r="A35" s="66"/>
      <c r="B35" s="66" t="s">
        <v>294</v>
      </c>
      <c r="C35" s="66" t="s">
        <v>295</v>
      </c>
      <c r="D35" s="66" t="s">
        <v>296</v>
      </c>
      <c r="E35" s="66" t="s">
        <v>297</v>
      </c>
      <c r="F35" s="66" t="s">
        <v>289</v>
      </c>
      <c r="H35" s="66"/>
      <c r="I35" s="66" t="s">
        <v>294</v>
      </c>
      <c r="J35" s="66" t="s">
        <v>295</v>
      </c>
      <c r="K35" s="66" t="s">
        <v>296</v>
      </c>
      <c r="L35" s="66" t="s">
        <v>297</v>
      </c>
      <c r="M35" s="66" t="s">
        <v>289</v>
      </c>
      <c r="O35" s="66"/>
      <c r="P35" s="66" t="s">
        <v>294</v>
      </c>
      <c r="Q35" s="66" t="s">
        <v>295</v>
      </c>
      <c r="R35" s="66" t="s">
        <v>296</v>
      </c>
      <c r="S35" s="66" t="s">
        <v>297</v>
      </c>
      <c r="T35" s="66" t="s">
        <v>289</v>
      </c>
      <c r="V35" s="66"/>
      <c r="W35" s="66" t="s">
        <v>294</v>
      </c>
      <c r="X35" s="66" t="s">
        <v>295</v>
      </c>
      <c r="Y35" s="66" t="s">
        <v>296</v>
      </c>
      <c r="Z35" s="66" t="s">
        <v>297</v>
      </c>
      <c r="AA35" s="66" t="s">
        <v>289</v>
      </c>
      <c r="AC35" s="66"/>
      <c r="AD35" s="66" t="s">
        <v>294</v>
      </c>
      <c r="AE35" s="66" t="s">
        <v>295</v>
      </c>
      <c r="AF35" s="66" t="s">
        <v>296</v>
      </c>
      <c r="AG35" s="66" t="s">
        <v>297</v>
      </c>
      <c r="AH35" s="66" t="s">
        <v>289</v>
      </c>
      <c r="AJ35" s="66"/>
      <c r="AK35" s="66" t="s">
        <v>294</v>
      </c>
      <c r="AL35" s="66" t="s">
        <v>295</v>
      </c>
      <c r="AM35" s="66" t="s">
        <v>296</v>
      </c>
      <c r="AN35" s="66" t="s">
        <v>297</v>
      </c>
      <c r="AO35" s="66" t="s">
        <v>289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424.94287000000003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952.01459999999997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5414.0659999999998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3136.1071999999999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71.831810000000004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101.9002</v>
      </c>
    </row>
    <row r="43" spans="1:68">
      <c r="A43" s="71" t="s">
        <v>326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327</v>
      </c>
      <c r="B44" s="70"/>
      <c r="C44" s="70"/>
      <c r="D44" s="70"/>
      <c r="E44" s="70"/>
      <c r="F44" s="70"/>
      <c r="H44" s="70" t="s">
        <v>328</v>
      </c>
      <c r="I44" s="70"/>
      <c r="J44" s="70"/>
      <c r="K44" s="70"/>
      <c r="L44" s="70"/>
      <c r="M44" s="70"/>
      <c r="O44" s="70" t="s">
        <v>329</v>
      </c>
      <c r="P44" s="70"/>
      <c r="Q44" s="70"/>
      <c r="R44" s="70"/>
      <c r="S44" s="70"/>
      <c r="T44" s="70"/>
      <c r="V44" s="70" t="s">
        <v>330</v>
      </c>
      <c r="W44" s="70"/>
      <c r="X44" s="70"/>
      <c r="Y44" s="70"/>
      <c r="Z44" s="70"/>
      <c r="AA44" s="70"/>
      <c r="AC44" s="70" t="s">
        <v>331</v>
      </c>
      <c r="AD44" s="70"/>
      <c r="AE44" s="70"/>
      <c r="AF44" s="70"/>
      <c r="AG44" s="70"/>
      <c r="AH44" s="70"/>
      <c r="AJ44" s="70" t="s">
        <v>332</v>
      </c>
      <c r="AK44" s="70"/>
      <c r="AL44" s="70"/>
      <c r="AM44" s="70"/>
      <c r="AN44" s="70"/>
      <c r="AO44" s="70"/>
      <c r="AQ44" s="70" t="s">
        <v>333</v>
      </c>
      <c r="AR44" s="70"/>
      <c r="AS44" s="70"/>
      <c r="AT44" s="70"/>
      <c r="AU44" s="70"/>
      <c r="AV44" s="70"/>
      <c r="AX44" s="70" t="s">
        <v>334</v>
      </c>
      <c r="AY44" s="70"/>
      <c r="AZ44" s="70"/>
      <c r="BA44" s="70"/>
      <c r="BB44" s="70"/>
      <c r="BC44" s="70"/>
      <c r="BE44" s="70" t="s">
        <v>335</v>
      </c>
      <c r="BF44" s="70"/>
      <c r="BG44" s="70"/>
      <c r="BH44" s="70"/>
      <c r="BI44" s="70"/>
      <c r="BJ44" s="70"/>
    </row>
    <row r="45" spans="1:68">
      <c r="A45" s="66"/>
      <c r="B45" s="66" t="s">
        <v>294</v>
      </c>
      <c r="C45" s="66" t="s">
        <v>295</v>
      </c>
      <c r="D45" s="66" t="s">
        <v>296</v>
      </c>
      <c r="E45" s="66" t="s">
        <v>297</v>
      </c>
      <c r="F45" s="66" t="s">
        <v>289</v>
      </c>
      <c r="H45" s="66"/>
      <c r="I45" s="66" t="s">
        <v>294</v>
      </c>
      <c r="J45" s="66" t="s">
        <v>295</v>
      </c>
      <c r="K45" s="66" t="s">
        <v>296</v>
      </c>
      <c r="L45" s="66" t="s">
        <v>297</v>
      </c>
      <c r="M45" s="66" t="s">
        <v>289</v>
      </c>
      <c r="O45" s="66"/>
      <c r="P45" s="66" t="s">
        <v>294</v>
      </c>
      <c r="Q45" s="66" t="s">
        <v>295</v>
      </c>
      <c r="R45" s="66" t="s">
        <v>296</v>
      </c>
      <c r="S45" s="66" t="s">
        <v>297</v>
      </c>
      <c r="T45" s="66" t="s">
        <v>289</v>
      </c>
      <c r="V45" s="66"/>
      <c r="W45" s="66" t="s">
        <v>294</v>
      </c>
      <c r="X45" s="66" t="s">
        <v>295</v>
      </c>
      <c r="Y45" s="66" t="s">
        <v>296</v>
      </c>
      <c r="Z45" s="66" t="s">
        <v>297</v>
      </c>
      <c r="AA45" s="66" t="s">
        <v>289</v>
      </c>
      <c r="AC45" s="66"/>
      <c r="AD45" s="66" t="s">
        <v>294</v>
      </c>
      <c r="AE45" s="66" t="s">
        <v>295</v>
      </c>
      <c r="AF45" s="66" t="s">
        <v>296</v>
      </c>
      <c r="AG45" s="66" t="s">
        <v>297</v>
      </c>
      <c r="AH45" s="66" t="s">
        <v>289</v>
      </c>
      <c r="AJ45" s="66"/>
      <c r="AK45" s="66" t="s">
        <v>294</v>
      </c>
      <c r="AL45" s="66" t="s">
        <v>295</v>
      </c>
      <c r="AM45" s="66" t="s">
        <v>296</v>
      </c>
      <c r="AN45" s="66" t="s">
        <v>297</v>
      </c>
      <c r="AO45" s="66" t="s">
        <v>289</v>
      </c>
      <c r="AQ45" s="66"/>
      <c r="AR45" s="66" t="s">
        <v>294</v>
      </c>
      <c r="AS45" s="66" t="s">
        <v>295</v>
      </c>
      <c r="AT45" s="66" t="s">
        <v>296</v>
      </c>
      <c r="AU45" s="66" t="s">
        <v>297</v>
      </c>
      <c r="AV45" s="66" t="s">
        <v>289</v>
      </c>
      <c r="AX45" s="66"/>
      <c r="AY45" s="66" t="s">
        <v>294</v>
      </c>
      <c r="AZ45" s="66" t="s">
        <v>295</v>
      </c>
      <c r="BA45" s="66" t="s">
        <v>296</v>
      </c>
      <c r="BB45" s="66" t="s">
        <v>297</v>
      </c>
      <c r="BC45" s="66" t="s">
        <v>289</v>
      </c>
      <c r="BE45" s="66"/>
      <c r="BF45" s="66" t="s">
        <v>294</v>
      </c>
      <c r="BG45" s="66" t="s">
        <v>295</v>
      </c>
      <c r="BH45" s="66" t="s">
        <v>296</v>
      </c>
      <c r="BI45" s="66" t="s">
        <v>297</v>
      </c>
      <c r="BJ45" s="66" t="s">
        <v>289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13.708214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9.3124760000000002</v>
      </c>
      <c r="O46" s="66" t="s">
        <v>336</v>
      </c>
      <c r="P46" s="66">
        <v>600</v>
      </c>
      <c r="Q46" s="66">
        <v>800</v>
      </c>
      <c r="R46" s="66">
        <v>0</v>
      </c>
      <c r="S46" s="66">
        <v>10000</v>
      </c>
      <c r="T46" s="66">
        <v>1535.5029999999999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0.15722644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2.8590572000000001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136.49796000000001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61.841644000000002</v>
      </c>
      <c r="AX46" s="66" t="s">
        <v>337</v>
      </c>
      <c r="AY46" s="66"/>
      <c r="AZ46" s="66"/>
      <c r="BA46" s="66"/>
      <c r="BB46" s="66"/>
      <c r="BC46" s="66"/>
      <c r="BE46" s="66" t="s">
        <v>338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B4" sqref="B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339</v>
      </c>
      <c r="B2" s="62" t="s">
        <v>340</v>
      </c>
      <c r="C2" s="62" t="s">
        <v>278</v>
      </c>
      <c r="D2" s="62">
        <v>58</v>
      </c>
      <c r="E2" s="62">
        <v>1692.6866</v>
      </c>
      <c r="F2" s="62">
        <v>260.80077999999997</v>
      </c>
      <c r="G2" s="62">
        <v>33.684868000000002</v>
      </c>
      <c r="H2" s="62">
        <v>19.604808999999999</v>
      </c>
      <c r="I2" s="62">
        <v>14.080059</v>
      </c>
      <c r="J2" s="62">
        <v>60.196292999999997</v>
      </c>
      <c r="K2" s="62">
        <v>35.483542999999997</v>
      </c>
      <c r="L2" s="62">
        <v>24.71275</v>
      </c>
      <c r="M2" s="62">
        <v>26.752248999999999</v>
      </c>
      <c r="N2" s="62">
        <v>2.4864209000000002</v>
      </c>
      <c r="O2" s="62">
        <v>14.272671000000001</v>
      </c>
      <c r="P2" s="62">
        <v>1331.6116</v>
      </c>
      <c r="Q2" s="62">
        <v>24.217811999999999</v>
      </c>
      <c r="R2" s="62">
        <v>482.55059999999997</v>
      </c>
      <c r="S2" s="62">
        <v>46.363841999999998</v>
      </c>
      <c r="T2" s="62">
        <v>5234.2393000000002</v>
      </c>
      <c r="U2" s="62">
        <v>2.0153105</v>
      </c>
      <c r="V2" s="62">
        <v>15.977949000000001</v>
      </c>
      <c r="W2" s="62">
        <v>217.56766999999999</v>
      </c>
      <c r="X2" s="62">
        <v>155.32606999999999</v>
      </c>
      <c r="Y2" s="62">
        <v>1.5982329</v>
      </c>
      <c r="Z2" s="62">
        <v>1.2137568000000001</v>
      </c>
      <c r="AA2" s="62">
        <v>14.764250000000001</v>
      </c>
      <c r="AB2" s="62">
        <v>1.6542380000000001</v>
      </c>
      <c r="AC2" s="62">
        <v>507.70211999999998</v>
      </c>
      <c r="AD2" s="62">
        <v>7.9183097</v>
      </c>
      <c r="AE2" s="62">
        <v>2.3943560000000002</v>
      </c>
      <c r="AF2" s="62">
        <v>2.1346402000000002</v>
      </c>
      <c r="AG2" s="62">
        <v>424.94287000000003</v>
      </c>
      <c r="AH2" s="62">
        <v>301.13013000000001</v>
      </c>
      <c r="AI2" s="62">
        <v>123.81274999999999</v>
      </c>
      <c r="AJ2" s="62">
        <v>952.01459999999997</v>
      </c>
      <c r="AK2" s="62">
        <v>5414.0659999999998</v>
      </c>
      <c r="AL2" s="62">
        <v>71.831810000000004</v>
      </c>
      <c r="AM2" s="62">
        <v>3136.1071999999999</v>
      </c>
      <c r="AN2" s="62">
        <v>101.9002</v>
      </c>
      <c r="AO2" s="62">
        <v>13.708214</v>
      </c>
      <c r="AP2" s="62">
        <v>10.756496</v>
      </c>
      <c r="AQ2" s="62">
        <v>2.9517169999999999</v>
      </c>
      <c r="AR2" s="62">
        <v>9.3124760000000002</v>
      </c>
      <c r="AS2" s="62">
        <v>1535.5029999999999</v>
      </c>
      <c r="AT2" s="62">
        <v>0.15722644</v>
      </c>
      <c r="AU2" s="62">
        <v>2.8590572000000001</v>
      </c>
      <c r="AV2" s="62">
        <v>136.49796000000001</v>
      </c>
      <c r="AW2" s="62">
        <v>61.841644000000002</v>
      </c>
      <c r="AX2" s="62">
        <v>0.12367640000000001</v>
      </c>
      <c r="AY2" s="62">
        <v>0.86381023999999995</v>
      </c>
      <c r="AZ2" s="62">
        <v>185.58626000000001</v>
      </c>
      <c r="BA2" s="62">
        <v>25.348015</v>
      </c>
      <c r="BB2" s="62">
        <v>7.3505653999999998</v>
      </c>
      <c r="BC2" s="62">
        <v>9.2988309999999998</v>
      </c>
      <c r="BD2" s="62">
        <v>8.6845370000000006</v>
      </c>
      <c r="BE2" s="62">
        <v>0.56617010000000001</v>
      </c>
      <c r="BF2" s="62">
        <v>3.0469020000000002</v>
      </c>
      <c r="BG2" s="62">
        <v>2.2897788000000001E-4</v>
      </c>
      <c r="BH2" s="62">
        <v>2.8297789999999999E-4</v>
      </c>
      <c r="BI2" s="62">
        <v>4.1362309999999999E-4</v>
      </c>
      <c r="BJ2" s="62">
        <v>1.9573150000000001E-2</v>
      </c>
      <c r="BK2" s="62">
        <v>1.7613684E-5</v>
      </c>
      <c r="BL2" s="62">
        <v>0.26595518000000001</v>
      </c>
      <c r="BM2" s="62">
        <v>3.5225059999999999</v>
      </c>
      <c r="BN2" s="62">
        <v>1.1376136999999999</v>
      </c>
      <c r="BO2" s="62">
        <v>57.445790000000002</v>
      </c>
      <c r="BP2" s="62">
        <v>10.694103</v>
      </c>
      <c r="BQ2" s="62">
        <v>18.271529999999998</v>
      </c>
      <c r="BR2" s="62">
        <v>63.028075999999999</v>
      </c>
      <c r="BS2" s="62">
        <v>20.246438999999999</v>
      </c>
      <c r="BT2" s="62">
        <v>14.032427</v>
      </c>
      <c r="BU2" s="62">
        <v>0.10658093</v>
      </c>
      <c r="BV2" s="62">
        <v>2.1244993E-2</v>
      </c>
      <c r="BW2" s="62">
        <v>0.8984164</v>
      </c>
      <c r="BX2" s="62">
        <v>1.1813902000000001</v>
      </c>
      <c r="BY2" s="62">
        <v>8.109748E-2</v>
      </c>
      <c r="BZ2" s="62">
        <v>4.4845402999999997E-4</v>
      </c>
      <c r="CA2" s="62">
        <v>0.47678777999999999</v>
      </c>
      <c r="CB2" s="62">
        <v>9.1810650000000004E-3</v>
      </c>
      <c r="CC2" s="62">
        <v>0.127859</v>
      </c>
      <c r="CD2" s="62">
        <v>1.1622804</v>
      </c>
      <c r="CE2" s="62">
        <v>4.1936763000000002E-2</v>
      </c>
      <c r="CF2" s="62">
        <v>0.14108862</v>
      </c>
      <c r="CG2" s="62">
        <v>0</v>
      </c>
      <c r="CH2" s="62">
        <v>1.7541489E-2</v>
      </c>
      <c r="CI2" s="62">
        <v>2.5329929999999999E-3</v>
      </c>
      <c r="CJ2" s="62">
        <v>2.6325050000000001</v>
      </c>
      <c r="CK2" s="62">
        <v>7.4911229999999997E-3</v>
      </c>
      <c r="CL2" s="62">
        <v>0.94626843999999999</v>
      </c>
      <c r="CM2" s="62">
        <v>3.4246732999999998</v>
      </c>
      <c r="CN2" s="62">
        <v>1554.9197999999999</v>
      </c>
      <c r="CO2" s="62">
        <v>2751.9504000000002</v>
      </c>
      <c r="CP2" s="62">
        <v>1702.7675999999999</v>
      </c>
      <c r="CQ2" s="62">
        <v>611.85609999999997</v>
      </c>
      <c r="CR2" s="62">
        <v>332.67270000000002</v>
      </c>
      <c r="CS2" s="62">
        <v>267.60854999999998</v>
      </c>
      <c r="CT2" s="62">
        <v>1569.7671</v>
      </c>
      <c r="CU2" s="62">
        <v>952.53049999999996</v>
      </c>
      <c r="CV2" s="62">
        <v>844.14359999999999</v>
      </c>
      <c r="CW2" s="62">
        <v>1110.0486000000001</v>
      </c>
      <c r="CX2" s="62">
        <v>341.78546</v>
      </c>
      <c r="CY2" s="62">
        <v>2002.6261999999999</v>
      </c>
      <c r="CZ2" s="62">
        <v>1034.4302</v>
      </c>
      <c r="DA2" s="62">
        <v>2479.0115000000001</v>
      </c>
      <c r="DB2" s="62">
        <v>2371.1626000000001</v>
      </c>
      <c r="DC2" s="62">
        <v>3448.0468999999998</v>
      </c>
      <c r="DD2" s="62">
        <v>5541.0614999999998</v>
      </c>
      <c r="DE2" s="62">
        <v>1327.4246000000001</v>
      </c>
      <c r="DF2" s="62">
        <v>2521.2730000000001</v>
      </c>
      <c r="DG2" s="62">
        <v>1256.4465</v>
      </c>
      <c r="DH2" s="62">
        <v>82.903760000000005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25.348015</v>
      </c>
      <c r="B6">
        <f>BB2</f>
        <v>7.3505653999999998</v>
      </c>
      <c r="C6">
        <f>BC2</f>
        <v>9.2988309999999998</v>
      </c>
      <c r="D6">
        <f>BD2</f>
        <v>8.6845370000000006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22367</v>
      </c>
      <c r="C2" s="57">
        <f ca="1">YEAR(TODAY())-YEAR(B2)+IF(TODAY()&gt;=DATE(YEAR(TODAY()),MONTH(B2),DAY(B2)),0,-1)</f>
        <v>58</v>
      </c>
      <c r="E2" s="53">
        <v>172</v>
      </c>
      <c r="F2" s="54" t="s">
        <v>40</v>
      </c>
      <c r="G2" s="53">
        <v>72</v>
      </c>
      <c r="H2" s="52" t="s">
        <v>42</v>
      </c>
      <c r="I2" s="73">
        <f>ROUND(G3/E3^2,1)</f>
        <v>24.3</v>
      </c>
    </row>
    <row r="3" spans="1:9">
      <c r="E3" s="52">
        <f>E2/100</f>
        <v>1.72</v>
      </c>
      <c r="F3" s="52" t="s">
        <v>41</v>
      </c>
      <c r="G3" s="52">
        <f>G2</f>
        <v>72</v>
      </c>
      <c r="H3" s="52" t="s">
        <v>42</v>
      </c>
      <c r="I3" s="73"/>
    </row>
    <row r="4" spans="1:9">
      <c r="A4" t="s">
        <v>274</v>
      </c>
    </row>
    <row r="5" spans="1:9">
      <c r="B5" s="61">
        <v>43740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박성무, ID : H1900073)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20일 13:28:25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G8" sqref="G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43740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58</v>
      </c>
      <c r="G12" s="152"/>
      <c r="H12" s="152"/>
      <c r="I12" s="152"/>
      <c r="K12" s="123">
        <f>'개인정보 및 신체계측 입력'!E2</f>
        <v>172</v>
      </c>
      <c r="L12" s="124"/>
      <c r="M12" s="117">
        <f>'개인정보 및 신체계측 입력'!G2</f>
        <v>72</v>
      </c>
      <c r="N12" s="118"/>
      <c r="O12" s="113" t="s">
        <v>272</v>
      </c>
      <c r="P12" s="107"/>
      <c r="Q12" s="110">
        <f>'개인정보 및 신체계측 입력'!I2</f>
        <v>24.3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박성무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73.531000000000006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9.4969999999999999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16.972000000000001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0.9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11.1</v>
      </c>
      <c r="L72" s="37" t="s">
        <v>54</v>
      </c>
      <c r="M72" s="37">
        <f>ROUND('DRIs DATA'!K8,1)</f>
        <v>8.9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64.34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133.15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155.33000000000001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110.28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53.12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360.94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137.08000000000001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2020-02-21T07:11:05Z</dcterms:modified>
</cp:coreProperties>
</file>