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<sst xmlns="http://schemas.openxmlformats.org/spreadsheetml/2006/main" count="692" uniqueCount="356">
  <si>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</si>
  <si>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</si>
  <si>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</si>
  <si>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</si>
  <si>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</si>
  <si>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</si>
  <si>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</si>
  <si>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</si>
  <si>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</si>
  <si>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</si>
  <si>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</si>
  <si>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</si>
  <si>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</si>
  <si>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</si>
  <si>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</si>
  <si>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</si>
  <si>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</si>
  <si>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</si>
  <si>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</si>
  <si>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</si>
  <si>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</si>
  <si>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</si>
  <si>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</si>
  <si>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</si>
  <si>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</si>
  <si>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</si>
  <si>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</si>
  <si>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</si>
  <si>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</si>
  <si>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</si>
  <si>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</si>
  <si>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</si>
  <si>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</si>
  <si>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</si>
  <si>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</si>
  <si>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</si>
  <si>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</si>
  <si>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</si>
  <si>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</si>
  <si>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</si>
  <si>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</si>
  <si>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</si>
  <si>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</si>
  <si>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</si>
  <si>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</si>
  <si>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</si>
  <si>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</si>
  <si>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</si>
  <si>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</si>
  <si>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</si>
  <si>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</si>
  <si>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</si>
  <si>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</si>
  <si>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</si>
  <si>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</si>
  <si>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</si>
  <si>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</si>
  <si>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</si>
  <si>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</si>
  <si>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</si>
  <si>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</si>
  <si>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</si>
  <si>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</si>
  <si>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</si>
  <si>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</si>
  <si>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</si>
  <si>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</si>
  <si>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</si>
  <si>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</si>
  <si>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</si>
  <si>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</si>
  <si>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</si>
  <si>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</si>
  <si>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</si>
  <si>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</si>
  <si>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</si>
  <si>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</si>
  <si>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</si>
  <si>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</si>
  <si>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</si>
  <si>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</si>
  <si>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</si>
  <si>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</si>
  <si>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</si>
  <si>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</si>
  <si>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</si>
  <si>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</si>
  <si>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</si>
  <si>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</si>
  <si>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</si>
  <si>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</si>
  <si>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</si>
  <si>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</si>
  <si>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</si>
  <si>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</si>
  <si>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</si>
  <si>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</si>
  <si>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</si>
  <si>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</si>
  <si>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</si>
  <si>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</si>
  <si>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</si>
  <si>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</si>
  <si>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</si>
  <si>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</si>
  <si>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</si>
  <si>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</si>
  <si>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</si>
  <si>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</si>
  <si>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</si>
  <si>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</si>
  <si>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</si>
  <si>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</si>
  <si>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</si>
  <si>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</si>
  <si>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</si>
  <si>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</si>
  <si>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</si>
  <si>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</si>
  <si>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</si>
  <si>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</si>
  <si>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</si>
  <si>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</si>
  <si>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</si>
  <si>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</si>
  <si>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</si>
  <si>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</si>
  <si>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</si>
  <si>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</si>
  <si>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</si>
  <si>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</si>
  <si>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</si>
  <si>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</si>
  <si>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</si>
  <si>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</si>
  <si>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</si>
  <si>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</si>
  <si>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</si>
  <si>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</si>
  <si>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</si>
  <si>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</si>
  <si>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</si>
  <si>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</si>
  <si>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</si>
  <si>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</si>
  <si>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</si>
  <si>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</si>
  <si>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</si>
  <si>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</si>
  <si>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</si>
  <si>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</si>
  <si>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</si>
  <si>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</si>
  <si>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</si>
  <si>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</si>
  <si>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</si>
  <si>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</si>
  <si>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</si>
  <si>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</si>
  <si>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</si>
  <si>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</si>
  <si>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</si>
  <si>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</si>
  <si>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</si>
  <si>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</si>
  <si>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</si>
  <si>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</si>
  <si>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</si>
  <si>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</si>
  <si>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</si>
  <si>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</si>
  <si>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</si>
  <si>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</si>
  <si>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</si>
  <si>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</si>
  <si>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</si>
  <si>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</si>
  <si>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</si>
  <si>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</si>
  <si>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</si>
  <si>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</si>
  <si>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</si>
  <si>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</si>
  <si>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</si>
  <si>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</si>
  <si>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</si>
  <si>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</si>
  <si>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</si>
  <si>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</si>
  <si>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</si>
  <si>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</si>
  <si>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</si>
  <si>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</si>
  <si>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</si>
  <si>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</si>
  <si>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</si>
  <si>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</si>
  <si>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</si>
  <si>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</si>
  <si>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</si>
  <si>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</si>
  <si>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</si>
  <si>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</si>
  <si>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</si>
  <si>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</si>
  <si>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</si>
  <si>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</si>
  <si>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</si>
  <si>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</si>
  <si>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</si>
  <si>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</si>
  <si>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</si>
  <si>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</si>
  <si>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</si>
  <si>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</si>
  <si>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</si>
  <si>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</si>
  <si>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</si>
  <si>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</si>
  <si>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</si>
  <si>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</si>
  <si>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</si>
  <si>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</si>
  <si>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</si>
  <si>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</si>
  <si>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</si>
  <si>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</si>
  <si>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</si>
  <si>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</si>
  <si>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</si>
  <si>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</si>
  <si>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</si>
  <si>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</si>
  <si>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</si>
  <si>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</si>
  <si>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</si>
  <si>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</si>
  <si>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</si>
  <si>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</si>
  <si>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</si>
  <si>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</si>
  <si>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</si>
  <si>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</si>
  <si>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</si>
  <si>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</si>
  <si>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</si>
  <si>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</si>
  <si>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</si>
  <si>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</si>
  <si>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</si>
  <si>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</si>
  <si>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</si>
  <si>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</si>
  <si>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</si>
  <si>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</si>
  <si>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</si>
  <si>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</si>
  <si>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</si>
  <si>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</si>
  <si>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</si>
  <si>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</si>
  <si>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</si>
  <si>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</si>
  <si>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</si>
  <si>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</si>
  <si>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</si>
  <si>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</si>
  <si>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</si>
  <si>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</si>
  <si>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</si>
  <si>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</si>
  <si>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</si>
  <si>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</si>
  <si>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</si>
  <si>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</si>
  <si>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</si>
  <si>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평균필요량</t>
    <phoneticPr fontId="1" type="noConversion"/>
  </si>
  <si>
    <t>권장섭취량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</si>
  <si>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</si>
  <si>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</si>
  <si>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</si>
  <si>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정보</t>
    <phoneticPr fontId="1" type="noConversion"/>
  </si>
  <si>
    <t>(설문지 : FFQ 95문항 설문지, 사용자 : 이순우, ID : H1900075)</t>
  </si>
  <si>
    <t>출력시각</t>
    <phoneticPr fontId="1" type="noConversion"/>
  </si>
  <si>
    <t>2020년 02월 20일 14:47:45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</si>
  <si>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</si>
  <si>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</si>
  <si>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</si>
  <si>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</si>
  <si>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</si>
  <si>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</si>
  <si>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</si>
  <si>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</si>
  <si>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</si>
  <si>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</si>
  <si>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</si>
  <si>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</si>
  <si>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</si>
  <si>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</si>
  <si>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</si>
  <si>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</si>
  <si>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</si>
  <si>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</si>
  <si>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</si>
  <si>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</si>
  <si>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</si>
  <si>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</si>
  <si>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</si>
  <si>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</si>
  <si>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</si>
  <si>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</si>
  <si>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</si>
  <si>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</si>
  <si>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</si>
  <si>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</si>
  <si>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</si>
  <si>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</si>
  <si>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</si>
  <si>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</si>
  <si>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</si>
  <si>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</si>
  <si>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</si>
  <si>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</si>
  <si>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</si>
  <si>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</si>
  <si>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</si>
  <si>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</si>
  <si>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</si>
  <si>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</si>
  <si>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</si>
  <si>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</si>
  <si>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</si>
  <si>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</si>
  <si>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</si>
  <si>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</si>
  <si>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</si>
  <si>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</si>
  <si>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</si>
  <si>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</si>
  <si>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</si>
  <si>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</si>
  <si>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</si>
  <si>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</si>
  <si>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</si>
  <si>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</si>
  <si>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</si>
  <si>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</si>
  <si>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</si>
  <si>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</si>
  <si>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</si>
  <si>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</si>
  <si>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</si>
  <si>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</si>
  <si>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H1900075</t>
  </si>
  <si>
    <t>이순우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</si>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</sst>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67.805040000000005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17536"/>
        <c:axId val="81672064"/>
      </c:barChart>
      <c:catAx>
        <c:axId val="8081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672064"/>
        <c:crosses val="autoZero"/>
        <c:auto val="1"/>
        <c:lblAlgn val="ctr"/>
        <c:lblOffset val="100"/>
        <c:noMultiLvlLbl val="0"/>
      </c:catAx>
      <c:valAx>
        <c:axId val="8167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1.8718722999999999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48032"/>
        <c:axId val="47153920"/>
      </c:barChart>
      <c:catAx>
        <c:axId val="4714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53920"/>
        <c:crosses val="autoZero"/>
        <c:auto val="1"/>
        <c:lblAlgn val="ctr"/>
        <c:lblOffset val="100"/>
        <c:noMultiLvlLbl val="0"/>
      </c:catAx>
      <c:valAx>
        <c:axId val="4715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0.34983078000000001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63264"/>
        <c:axId val="47164800"/>
      </c:barChart>
      <c:catAx>
        <c:axId val="4716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64800"/>
        <c:crosses val="autoZero"/>
        <c:auto val="1"/>
        <c:lblAlgn val="ctr"/>
        <c:lblOffset val="100"/>
        <c:noMultiLvlLbl val="0"/>
      </c:catAx>
      <c:valAx>
        <c:axId val="4716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6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1225.829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2592"/>
        <c:axId val="47184128"/>
      </c:barChart>
      <c:catAx>
        <c:axId val="4718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4128"/>
        <c:crosses val="autoZero"/>
        <c:auto val="1"/>
        <c:lblAlgn val="ctr"/>
        <c:lblOffset val="100"/>
        <c:noMultiLvlLbl val="0"/>
      </c:catAx>
      <c:valAx>
        <c:axId val="4718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4050.9274999999998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52224"/>
        <c:axId val="47654016"/>
      </c:barChart>
      <c:catAx>
        <c:axId val="4765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4016"/>
        <c:crosses val="autoZero"/>
        <c:auto val="1"/>
        <c:lblAlgn val="ctr"/>
        <c:lblOffset val="100"/>
        <c:noMultiLvlLbl val="0"/>
      </c:catAx>
      <c:valAx>
        <c:axId val="476540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5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164.52563000000001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76416"/>
        <c:axId val="47678208"/>
      </c:barChart>
      <c:catAx>
        <c:axId val="4767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78208"/>
        <c:crosses val="autoZero"/>
        <c:auto val="1"/>
        <c:lblAlgn val="ctr"/>
        <c:lblOffset val="100"/>
        <c:noMultiLvlLbl val="0"/>
      </c:catAx>
      <c:valAx>
        <c:axId val="4767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114.22402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8320"/>
        <c:axId val="47694208"/>
      </c:barChart>
      <c:catAx>
        <c:axId val="4768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4208"/>
        <c:crosses val="autoZero"/>
        <c:auto val="1"/>
        <c:lblAlgn val="ctr"/>
        <c:lblOffset val="100"/>
        <c:noMultiLvlLbl val="0"/>
      </c:catAx>
      <c:valAx>
        <c:axId val="4769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12.960697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04320"/>
        <c:axId val="47706112"/>
      </c:barChart>
      <c:catAx>
        <c:axId val="4770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06112"/>
        <c:crosses val="autoZero"/>
        <c:auto val="1"/>
        <c:lblAlgn val="ctr"/>
        <c:lblOffset val="100"/>
        <c:noMultiLvlLbl val="0"/>
      </c:catAx>
      <c:valAx>
        <c:axId val="47706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0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610.57446000000004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6224"/>
        <c:axId val="47717760"/>
      </c:barChart>
      <c:catAx>
        <c:axId val="4771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7760"/>
        <c:crosses val="autoZero"/>
        <c:auto val="1"/>
        <c:lblAlgn val="ctr"/>
        <c:lblOffset val="100"/>
        <c:noMultiLvlLbl val="0"/>
      </c:catAx>
      <c:valAx>
        <c:axId val="477177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3.6785443999999999E-3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48608"/>
        <c:axId val="47750144"/>
      </c:barChart>
      <c:catAx>
        <c:axId val="4774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50144"/>
        <c:crosses val="autoZero"/>
        <c:auto val="1"/>
        <c:lblAlgn val="ctr"/>
        <c:lblOffset val="100"/>
        <c:noMultiLvlLbl val="0"/>
      </c:catAx>
      <c:valAx>
        <c:axId val="4775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4.8058550000000002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72800"/>
        <c:axId val="47774336"/>
      </c:barChart>
      <c:catAx>
        <c:axId val="4777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74336"/>
        <c:crosses val="autoZero"/>
        <c:auto val="1"/>
        <c:lblAlgn val="ctr"/>
        <c:lblOffset val="100"/>
        <c:noMultiLvlLbl val="0"/>
      </c:catAx>
      <c:valAx>
        <c:axId val="47774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36.910496000000002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61152"/>
        <c:axId val="93173248"/>
      </c:barChart>
      <c:catAx>
        <c:axId val="8856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173248"/>
        <c:crosses val="autoZero"/>
        <c:auto val="1"/>
        <c:lblAlgn val="ctr"/>
        <c:lblOffset val="100"/>
        <c:noMultiLvlLbl val="0"/>
      </c:catAx>
      <c:valAx>
        <c:axId val="93173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55.269497000000001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8800"/>
        <c:axId val="47790336"/>
      </c:barChart>
      <c:catAx>
        <c:axId val="4778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0336"/>
        <c:crosses val="autoZero"/>
        <c:auto val="1"/>
        <c:lblAlgn val="ctr"/>
        <c:lblOffset val="100"/>
        <c:noMultiLvlLbl val="0"/>
      </c:catAx>
      <c:valAx>
        <c:axId val="4779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87.23603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05184"/>
        <c:axId val="47806720"/>
      </c:barChart>
      <c:catAx>
        <c:axId val="4780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06720"/>
        <c:crosses val="autoZero"/>
        <c:auto val="1"/>
        <c:lblAlgn val="ctr"/>
        <c:lblOffset val="100"/>
        <c:noMultiLvlLbl val="0"/>
      </c:catAx>
      <c:valAx>
        <c:axId val="4780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13.257</c:v>
                </c:pt>
                <c:pt idx="1">
                  <c:v>5.532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947776"/>
        <c:axId val="69949312"/>
      </c:barChart>
      <c:catAx>
        <c:axId val="6994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49312"/>
        <c:crosses val="autoZero"/>
        <c:auto val="1"/>
        <c:lblAlgn val="ctr"/>
        <c:lblOffset val="100"/>
        <c:noMultiLvlLbl val="0"/>
      </c:catAx>
      <c:valAx>
        <c:axId val="6994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8.3532489999999999</c:v>
                </c:pt>
                <c:pt idx="1">
                  <c:v>10.874086</c:v>
                </c:pt>
                <c:pt idx="2">
                  <c:v>8.7497710000000009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1104.4543000000001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83616"/>
        <c:axId val="69985408"/>
      </c:barChart>
      <c:catAx>
        <c:axId val="699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85408"/>
        <c:crosses val="autoZero"/>
        <c:auto val="1"/>
        <c:lblAlgn val="ctr"/>
        <c:lblOffset val="100"/>
        <c:noMultiLvlLbl val="0"/>
      </c:catAx>
      <c:valAx>
        <c:axId val="6998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23.734411000000001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61056"/>
        <c:axId val="70066944"/>
      </c:barChart>
      <c:catAx>
        <c:axId val="7006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66944"/>
        <c:crosses val="autoZero"/>
        <c:auto val="1"/>
        <c:lblAlgn val="ctr"/>
        <c:lblOffset val="100"/>
        <c:noMultiLvlLbl val="0"/>
      </c:catAx>
      <c:valAx>
        <c:axId val="700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6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80.201999999999998</c:v>
                </c:pt>
                <c:pt idx="1">
                  <c:v>5.6260000000000003</c:v>
                </c:pt>
                <c:pt idx="2">
                  <c:v>14.172000000000001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0080768"/>
        <c:axId val="70082560"/>
      </c:barChart>
      <c:catAx>
        <c:axId val="7008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82560"/>
        <c:crosses val="autoZero"/>
        <c:auto val="1"/>
        <c:lblAlgn val="ctr"/>
        <c:lblOffset val="100"/>
        <c:noMultiLvlLbl val="0"/>
      </c:catAx>
      <c:valAx>
        <c:axId val="7008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8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2057.5124999999998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96768"/>
        <c:axId val="70098304"/>
      </c:barChart>
      <c:catAx>
        <c:axId val="7009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98304"/>
        <c:crosses val="autoZero"/>
        <c:auto val="1"/>
        <c:lblAlgn val="ctr"/>
        <c:lblOffset val="100"/>
        <c:noMultiLvlLbl val="0"/>
      </c:catAx>
      <c:valAx>
        <c:axId val="7009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9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167.8254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56128"/>
        <c:axId val="70257664"/>
      </c:barChart>
      <c:catAx>
        <c:axId val="7025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57664"/>
        <c:crosses val="autoZero"/>
        <c:auto val="1"/>
        <c:lblAlgn val="ctr"/>
        <c:lblOffset val="100"/>
        <c:noMultiLvlLbl val="0"/>
      </c:catAx>
      <c:valAx>
        <c:axId val="7025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713.67705999999998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76224"/>
        <c:axId val="70277760"/>
      </c:barChart>
      <c:catAx>
        <c:axId val="7027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77760"/>
        <c:crosses val="autoZero"/>
        <c:auto val="1"/>
        <c:lblAlgn val="ctr"/>
        <c:lblOffset val="100"/>
        <c:noMultiLvlLbl val="0"/>
      </c:catAx>
      <c:valAx>
        <c:axId val="7027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4.1926399999999999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272960"/>
        <c:axId val="102274176"/>
      </c:barChart>
      <c:catAx>
        <c:axId val="10127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274176"/>
        <c:crosses val="autoZero"/>
        <c:auto val="1"/>
        <c:lblAlgn val="ctr"/>
        <c:lblOffset val="100"/>
        <c:noMultiLvlLbl val="0"/>
      </c:catAx>
      <c:valAx>
        <c:axId val="102274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2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12060.839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96320"/>
        <c:axId val="70297856"/>
      </c:barChart>
      <c:catAx>
        <c:axId val="7029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97856"/>
        <c:crosses val="autoZero"/>
        <c:auto val="1"/>
        <c:lblAlgn val="ctr"/>
        <c:lblOffset val="100"/>
        <c:noMultiLvlLbl val="0"/>
      </c:catAx>
      <c:valAx>
        <c:axId val="7029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9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18.323944000000001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12320"/>
        <c:axId val="70313856"/>
      </c:barChart>
      <c:catAx>
        <c:axId val="7031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13856"/>
        <c:crosses val="autoZero"/>
        <c:auto val="1"/>
        <c:lblAlgn val="ctr"/>
        <c:lblOffset val="100"/>
        <c:noMultiLvlLbl val="0"/>
      </c:catAx>
      <c:valAx>
        <c:axId val="7031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1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3.0720854000000002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348800"/>
        <c:axId val="70350336"/>
      </c:barChart>
      <c:catAx>
        <c:axId val="703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50336"/>
        <c:crosses val="autoZero"/>
        <c:auto val="1"/>
        <c:lblAlgn val="ctr"/>
        <c:lblOffset val="100"/>
        <c:noMultiLvlLbl val="0"/>
      </c:catAx>
      <c:valAx>
        <c:axId val="7035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671.77454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510272"/>
        <c:axId val="113511808"/>
      </c:barChart>
      <c:catAx>
        <c:axId val="11351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511808"/>
        <c:crosses val="autoZero"/>
        <c:auto val="1"/>
        <c:lblAlgn val="ctr"/>
        <c:lblOffset val="100"/>
        <c:noMultiLvlLbl val="0"/>
      </c:catAx>
      <c:valAx>
        <c:axId val="11351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51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1.6077418000000001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95488"/>
        <c:axId val="135521408"/>
      </c:barChart>
      <c:catAx>
        <c:axId val="13329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521408"/>
        <c:crosses val="autoZero"/>
        <c:auto val="1"/>
        <c:lblAlgn val="ctr"/>
        <c:lblOffset val="100"/>
        <c:noMultiLvlLbl val="0"/>
      </c:catAx>
      <c:valAx>
        <c:axId val="135521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9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20.578973999999999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590080"/>
        <c:axId val="152412160"/>
      </c:barChart>
      <c:catAx>
        <c:axId val="13859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412160"/>
        <c:crosses val="autoZero"/>
        <c:auto val="1"/>
        <c:lblAlgn val="ctr"/>
        <c:lblOffset val="100"/>
        <c:noMultiLvlLbl val="0"/>
      </c:catAx>
      <c:valAx>
        <c:axId val="15241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5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3.0720854000000002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409280"/>
        <c:axId val="157410816"/>
      </c:barChart>
      <c:catAx>
        <c:axId val="15740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10816"/>
        <c:crosses val="autoZero"/>
        <c:auto val="1"/>
        <c:lblAlgn val="ctr"/>
        <c:lblOffset val="100"/>
        <c:noMultiLvlLbl val="0"/>
      </c:catAx>
      <c:valAx>
        <c:axId val="15741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4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848.17280000000005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719232"/>
        <c:axId val="204720768"/>
      </c:barChart>
      <c:catAx>
        <c:axId val="20471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20768"/>
        <c:crosses val="autoZero"/>
        <c:auto val="1"/>
        <c:lblAlgn val="ctr"/>
        <c:lblOffset val="100"/>
        <c:noMultiLvlLbl val="0"/>
      </c:catAx>
      <c:valAx>
        <c:axId val="20472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7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5.4580564000000003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4864"/>
        <c:axId val="47126400"/>
      </c:barChart>
      <c:catAx>
        <c:axId val="4712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6400"/>
        <c:crosses val="autoZero"/>
        <c:auto val="1"/>
        <c:lblAlgn val="ctr"/>
        <c:lblOffset val="100"/>
        <c:noMultiLvlLbl val="0"/>
      </c:catAx>
      <c:valAx>
        <c:axId val="4712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이순우, ID : H1900075)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20일 14:47:45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2057.5124999999998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67.805040000000005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36.910496000000002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80.201999999999998</v>
      </c>
      <c r="G8" s="60">
        <f>'DRIs DATA 입력'!G8</f>
        <v>5.6260000000000003</v>
      </c>
      <c r="H8" s="60">
        <f>'DRIs DATA 입력'!H8</f>
        <v>14.172000000000001</v>
      </c>
      <c r="I8" s="47"/>
      <c r="J8" s="60" t="s">
        <v>217</v>
      </c>
      <c r="K8" s="60">
        <f>'DRIs DATA 입력'!K8</f>
        <v>13.257</v>
      </c>
      <c r="L8" s="60">
        <f>'DRIs DATA 입력'!L8</f>
        <v>5.532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1104.4543000000001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23.734411000000001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4.1926399999999999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671.77454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167.8254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1.9588966000000001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1.6077418000000001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20.578973999999999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3.0720854000000002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848.17280000000005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5.4580564000000003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1.8718722999999999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0.34983078000000001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713.67705999999998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1225.829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12060.839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4050.9274999999998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164.52563000000001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114.22402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18.323944000000001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12.960697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610.57446000000004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3.6785443999999999E-3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4.8058550000000002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55.269497000000001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87.23603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11" sqref="L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281</v>
      </c>
      <c r="B1" s="62" t="s">
        <v>282</v>
      </c>
      <c r="G1" s="63" t="s">
        <v>283</v>
      </c>
      <c r="H1" s="62" t="s">
        <v>284</v>
      </c>
    </row>
    <row r="3" spans="1:27">
      <c r="A3" s="72" t="s">
        <v>285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286</v>
      </c>
      <c r="B4" s="70"/>
      <c r="C4" s="70"/>
      <c r="E4" s="67" t="s">
        <v>287</v>
      </c>
      <c r="F4" s="68"/>
      <c r="G4" s="68"/>
      <c r="H4" s="69"/>
      <c r="J4" s="67" t="s">
        <v>288</v>
      </c>
      <c r="K4" s="68"/>
      <c r="L4" s="69"/>
      <c r="N4" s="70" t="s">
        <v>289</v>
      </c>
      <c r="O4" s="70"/>
      <c r="P4" s="70"/>
      <c r="Q4" s="70"/>
      <c r="R4" s="70"/>
      <c r="S4" s="70"/>
      <c r="U4" s="70" t="s">
        <v>290</v>
      </c>
      <c r="V4" s="70"/>
      <c r="W4" s="70"/>
      <c r="X4" s="70"/>
      <c r="Y4" s="70"/>
      <c r="Z4" s="70"/>
    </row>
    <row r="5" spans="1:27">
      <c r="A5" s="66"/>
      <c r="B5" s="66" t="s">
        <v>291</v>
      </c>
      <c r="C5" s="66" t="s">
        <v>292</v>
      </c>
      <c r="E5" s="66"/>
      <c r="F5" s="66" t="s">
        <v>293</v>
      </c>
      <c r="G5" s="66" t="s">
        <v>294</v>
      </c>
      <c r="H5" s="66" t="s">
        <v>295</v>
      </c>
      <c r="J5" s="66"/>
      <c r="K5" s="66" t="s">
        <v>296</v>
      </c>
      <c r="L5" s="66" t="s">
        <v>297</v>
      </c>
      <c r="N5" s="66"/>
      <c r="O5" s="66" t="s">
        <v>298</v>
      </c>
      <c r="P5" s="66" t="s">
        <v>299</v>
      </c>
      <c r="Q5" s="66" t="s">
        <v>300</v>
      </c>
      <c r="R5" s="66" t="s">
        <v>301</v>
      </c>
      <c r="S5" s="66" t="s">
        <v>292</v>
      </c>
      <c r="U5" s="66"/>
      <c r="V5" s="66" t="s">
        <v>276</v>
      </c>
      <c r="W5" s="66" t="s">
        <v>277</v>
      </c>
      <c r="X5" s="66" t="s">
        <v>300</v>
      </c>
      <c r="Y5" s="66" t="s">
        <v>301</v>
      </c>
      <c r="Z5" s="66" t="s">
        <v>292</v>
      </c>
    </row>
    <row r="6" spans="1:27">
      <c r="A6" s="66" t="s">
        <v>302</v>
      </c>
      <c r="B6" s="66">
        <v>1800</v>
      </c>
      <c r="C6" s="66">
        <v>2057.5124999999998</v>
      </c>
      <c r="E6" s="66" t="s">
        <v>303</v>
      </c>
      <c r="F6" s="66">
        <v>55</v>
      </c>
      <c r="G6" s="66">
        <v>15</v>
      </c>
      <c r="H6" s="66">
        <v>7</v>
      </c>
      <c r="J6" s="66" t="s">
        <v>304</v>
      </c>
      <c r="K6" s="66">
        <v>0.1</v>
      </c>
      <c r="L6" s="66">
        <v>4</v>
      </c>
      <c r="N6" s="66" t="s">
        <v>305</v>
      </c>
      <c r="O6" s="66">
        <v>40</v>
      </c>
      <c r="P6" s="66">
        <v>50</v>
      </c>
      <c r="Q6" s="66">
        <v>0</v>
      </c>
      <c r="R6" s="66">
        <v>0</v>
      </c>
      <c r="S6" s="66">
        <v>67.805040000000005</v>
      </c>
      <c r="U6" s="66" t="s">
        <v>306</v>
      </c>
      <c r="V6" s="66">
        <v>0</v>
      </c>
      <c r="W6" s="66">
        <v>0</v>
      </c>
      <c r="X6" s="66">
        <v>20</v>
      </c>
      <c r="Y6" s="66">
        <v>0</v>
      </c>
      <c r="Z6" s="66">
        <v>36.910496000000002</v>
      </c>
    </row>
    <row r="7" spans="1:27">
      <c r="E7" s="66" t="s">
        <v>307</v>
      </c>
      <c r="F7" s="66">
        <v>65</v>
      </c>
      <c r="G7" s="66">
        <v>30</v>
      </c>
      <c r="H7" s="66">
        <v>20</v>
      </c>
      <c r="J7" s="66" t="s">
        <v>307</v>
      </c>
      <c r="K7" s="66">
        <v>1</v>
      </c>
      <c r="L7" s="66">
        <v>10</v>
      </c>
    </row>
    <row r="8" spans="1:27">
      <c r="E8" s="66" t="s">
        <v>308</v>
      </c>
      <c r="F8" s="66">
        <v>80.201999999999998</v>
      </c>
      <c r="G8" s="66">
        <v>5.6260000000000003</v>
      </c>
      <c r="H8" s="66">
        <v>14.172000000000001</v>
      </c>
      <c r="J8" s="66" t="s">
        <v>308</v>
      </c>
      <c r="K8" s="66">
        <v>13.257</v>
      </c>
      <c r="L8" s="66">
        <v>5.532</v>
      </c>
    </row>
    <row r="13" spans="1:27">
      <c r="A13" s="71" t="s">
        <v>309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278</v>
      </c>
      <c r="B14" s="70"/>
      <c r="C14" s="70"/>
      <c r="D14" s="70"/>
      <c r="E14" s="70"/>
      <c r="F14" s="70"/>
      <c r="H14" s="70" t="s">
        <v>279</v>
      </c>
      <c r="I14" s="70"/>
      <c r="J14" s="70"/>
      <c r="K14" s="70"/>
      <c r="L14" s="70"/>
      <c r="M14" s="70"/>
      <c r="O14" s="70" t="s">
        <v>310</v>
      </c>
      <c r="P14" s="70"/>
      <c r="Q14" s="70"/>
      <c r="R14" s="70"/>
      <c r="S14" s="70"/>
      <c r="T14" s="70"/>
      <c r="V14" s="70" t="s">
        <v>280</v>
      </c>
      <c r="W14" s="70"/>
      <c r="X14" s="70"/>
      <c r="Y14" s="70"/>
      <c r="Z14" s="70"/>
      <c r="AA14" s="70"/>
    </row>
    <row r="15" spans="1:27">
      <c r="A15" s="66"/>
      <c r="B15" s="66" t="s">
        <v>276</v>
      </c>
      <c r="C15" s="66" t="s">
        <v>299</v>
      </c>
      <c r="D15" s="66" t="s">
        <v>311</v>
      </c>
      <c r="E15" s="66" t="s">
        <v>301</v>
      </c>
      <c r="F15" s="66" t="s">
        <v>312</v>
      </c>
      <c r="H15" s="66"/>
      <c r="I15" s="66" t="s">
        <v>313</v>
      </c>
      <c r="J15" s="66" t="s">
        <v>299</v>
      </c>
      <c r="K15" s="66" t="s">
        <v>311</v>
      </c>
      <c r="L15" s="66" t="s">
        <v>301</v>
      </c>
      <c r="M15" s="66" t="s">
        <v>312</v>
      </c>
      <c r="O15" s="66"/>
      <c r="P15" s="66" t="s">
        <v>314</v>
      </c>
      <c r="Q15" s="66" t="s">
        <v>315</v>
      </c>
      <c r="R15" s="66" t="s">
        <v>300</v>
      </c>
      <c r="S15" s="66" t="s">
        <v>301</v>
      </c>
      <c r="T15" s="66" t="s">
        <v>312</v>
      </c>
      <c r="V15" s="66"/>
      <c r="W15" s="66" t="s">
        <v>314</v>
      </c>
      <c r="X15" s="66" t="s">
        <v>315</v>
      </c>
      <c r="Y15" s="66" t="s">
        <v>300</v>
      </c>
      <c r="Z15" s="66" t="s">
        <v>301</v>
      </c>
      <c r="AA15" s="66" t="s">
        <v>312</v>
      </c>
    </row>
    <row r="16" spans="1:27">
      <c r="A16" s="66" t="s">
        <v>316</v>
      </c>
      <c r="B16" s="66">
        <v>430</v>
      </c>
      <c r="C16" s="66">
        <v>600</v>
      </c>
      <c r="D16" s="66">
        <v>0</v>
      </c>
      <c r="E16" s="66">
        <v>3000</v>
      </c>
      <c r="F16" s="66">
        <v>1104.4543000000001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23.734411000000001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4.1926399999999999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671.77454</v>
      </c>
    </row>
    <row r="23" spans="1:62">
      <c r="A23" s="71" t="s">
        <v>317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318</v>
      </c>
      <c r="B24" s="70"/>
      <c r="C24" s="70"/>
      <c r="D24" s="70"/>
      <c r="E24" s="70"/>
      <c r="F24" s="70"/>
      <c r="H24" s="70" t="s">
        <v>319</v>
      </c>
      <c r="I24" s="70"/>
      <c r="J24" s="70"/>
      <c r="K24" s="70"/>
      <c r="L24" s="70"/>
      <c r="M24" s="70"/>
      <c r="O24" s="70" t="s">
        <v>320</v>
      </c>
      <c r="P24" s="70"/>
      <c r="Q24" s="70"/>
      <c r="R24" s="70"/>
      <c r="S24" s="70"/>
      <c r="T24" s="70"/>
      <c r="V24" s="70" t="s">
        <v>321</v>
      </c>
      <c r="W24" s="70"/>
      <c r="X24" s="70"/>
      <c r="Y24" s="70"/>
      <c r="Z24" s="70"/>
      <c r="AA24" s="70"/>
      <c r="AC24" s="70" t="s">
        <v>322</v>
      </c>
      <c r="AD24" s="70"/>
      <c r="AE24" s="70"/>
      <c r="AF24" s="70"/>
      <c r="AG24" s="70"/>
      <c r="AH24" s="70"/>
      <c r="AJ24" s="70" t="s">
        <v>323</v>
      </c>
      <c r="AK24" s="70"/>
      <c r="AL24" s="70"/>
      <c r="AM24" s="70"/>
      <c r="AN24" s="70"/>
      <c r="AO24" s="70"/>
      <c r="AQ24" s="70" t="s">
        <v>324</v>
      </c>
      <c r="AR24" s="70"/>
      <c r="AS24" s="70"/>
      <c r="AT24" s="70"/>
      <c r="AU24" s="70"/>
      <c r="AV24" s="70"/>
      <c r="AX24" s="70" t="s">
        <v>325</v>
      </c>
      <c r="AY24" s="70"/>
      <c r="AZ24" s="70"/>
      <c r="BA24" s="70"/>
      <c r="BB24" s="70"/>
      <c r="BC24" s="70"/>
      <c r="BE24" s="70" t="s">
        <v>326</v>
      </c>
      <c r="BF24" s="70"/>
      <c r="BG24" s="70"/>
      <c r="BH24" s="70"/>
      <c r="BI24" s="70"/>
      <c r="BJ24" s="70"/>
    </row>
    <row r="25" spans="1:62">
      <c r="A25" s="66"/>
      <c r="B25" s="66" t="s">
        <v>327</v>
      </c>
      <c r="C25" s="66" t="s">
        <v>328</v>
      </c>
      <c r="D25" s="66" t="s">
        <v>329</v>
      </c>
      <c r="E25" s="66" t="s">
        <v>330</v>
      </c>
      <c r="F25" s="66" t="s">
        <v>331</v>
      </c>
      <c r="H25" s="66"/>
      <c r="I25" s="66" t="s">
        <v>327</v>
      </c>
      <c r="J25" s="66" t="s">
        <v>328</v>
      </c>
      <c r="K25" s="66" t="s">
        <v>329</v>
      </c>
      <c r="L25" s="66" t="s">
        <v>330</v>
      </c>
      <c r="M25" s="66" t="s">
        <v>331</v>
      </c>
      <c r="O25" s="66"/>
      <c r="P25" s="66" t="s">
        <v>327</v>
      </c>
      <c r="Q25" s="66" t="s">
        <v>328</v>
      </c>
      <c r="R25" s="66" t="s">
        <v>329</v>
      </c>
      <c r="S25" s="66" t="s">
        <v>330</v>
      </c>
      <c r="T25" s="66" t="s">
        <v>331</v>
      </c>
      <c r="V25" s="66"/>
      <c r="W25" s="66" t="s">
        <v>327</v>
      </c>
      <c r="X25" s="66" t="s">
        <v>328</v>
      </c>
      <c r="Y25" s="66" t="s">
        <v>329</v>
      </c>
      <c r="Z25" s="66" t="s">
        <v>330</v>
      </c>
      <c r="AA25" s="66" t="s">
        <v>331</v>
      </c>
      <c r="AC25" s="66"/>
      <c r="AD25" s="66" t="s">
        <v>327</v>
      </c>
      <c r="AE25" s="66" t="s">
        <v>328</v>
      </c>
      <c r="AF25" s="66" t="s">
        <v>329</v>
      </c>
      <c r="AG25" s="66" t="s">
        <v>330</v>
      </c>
      <c r="AH25" s="66" t="s">
        <v>331</v>
      </c>
      <c r="AJ25" s="66"/>
      <c r="AK25" s="66" t="s">
        <v>327</v>
      </c>
      <c r="AL25" s="66" t="s">
        <v>328</v>
      </c>
      <c r="AM25" s="66" t="s">
        <v>329</v>
      </c>
      <c r="AN25" s="66" t="s">
        <v>330</v>
      </c>
      <c r="AO25" s="66" t="s">
        <v>331</v>
      </c>
      <c r="AQ25" s="66"/>
      <c r="AR25" s="66" t="s">
        <v>327</v>
      </c>
      <c r="AS25" s="66" t="s">
        <v>328</v>
      </c>
      <c r="AT25" s="66" t="s">
        <v>329</v>
      </c>
      <c r="AU25" s="66" t="s">
        <v>330</v>
      </c>
      <c r="AV25" s="66" t="s">
        <v>331</v>
      </c>
      <c r="AX25" s="66"/>
      <c r="AY25" s="66" t="s">
        <v>327</v>
      </c>
      <c r="AZ25" s="66" t="s">
        <v>328</v>
      </c>
      <c r="BA25" s="66" t="s">
        <v>329</v>
      </c>
      <c r="BB25" s="66" t="s">
        <v>330</v>
      </c>
      <c r="BC25" s="66" t="s">
        <v>331</v>
      </c>
      <c r="BE25" s="66"/>
      <c r="BF25" s="66" t="s">
        <v>327</v>
      </c>
      <c r="BG25" s="66" t="s">
        <v>328</v>
      </c>
      <c r="BH25" s="66" t="s">
        <v>329</v>
      </c>
      <c r="BI25" s="66" t="s">
        <v>330</v>
      </c>
      <c r="BJ25" s="66" t="s">
        <v>331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167.8254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1.9588966000000001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1.6077418000000001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20.578973999999999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3.0720854000000002</v>
      </c>
      <c r="AJ26" s="66" t="s">
        <v>332</v>
      </c>
      <c r="AK26" s="66">
        <v>320</v>
      </c>
      <c r="AL26" s="66">
        <v>400</v>
      </c>
      <c r="AM26" s="66">
        <v>0</v>
      </c>
      <c r="AN26" s="66">
        <v>1000</v>
      </c>
      <c r="AO26" s="66">
        <v>848.17280000000005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5.4580564000000003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1.8718722999999999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0.34983078000000001</v>
      </c>
    </row>
    <row r="33" spans="1:68">
      <c r="A33" s="71" t="s">
        <v>333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334</v>
      </c>
      <c r="B34" s="70"/>
      <c r="C34" s="70"/>
      <c r="D34" s="70"/>
      <c r="E34" s="70"/>
      <c r="F34" s="70"/>
      <c r="H34" s="70" t="s">
        <v>335</v>
      </c>
      <c r="I34" s="70"/>
      <c r="J34" s="70"/>
      <c r="K34" s="70"/>
      <c r="L34" s="70"/>
      <c r="M34" s="70"/>
      <c r="O34" s="70" t="s">
        <v>336</v>
      </c>
      <c r="P34" s="70"/>
      <c r="Q34" s="70"/>
      <c r="R34" s="70"/>
      <c r="S34" s="70"/>
      <c r="T34" s="70"/>
      <c r="V34" s="70" t="s">
        <v>337</v>
      </c>
      <c r="W34" s="70"/>
      <c r="X34" s="70"/>
      <c r="Y34" s="70"/>
      <c r="Z34" s="70"/>
      <c r="AA34" s="70"/>
      <c r="AC34" s="70" t="s">
        <v>338</v>
      </c>
      <c r="AD34" s="70"/>
      <c r="AE34" s="70"/>
      <c r="AF34" s="70"/>
      <c r="AG34" s="70"/>
      <c r="AH34" s="70"/>
      <c r="AJ34" s="70" t="s">
        <v>339</v>
      </c>
      <c r="AK34" s="70"/>
      <c r="AL34" s="70"/>
      <c r="AM34" s="70"/>
      <c r="AN34" s="70"/>
      <c r="AO34" s="70"/>
    </row>
    <row r="35" spans="1:68">
      <c r="A35" s="66"/>
      <c r="B35" s="66" t="s">
        <v>327</v>
      </c>
      <c r="C35" s="66" t="s">
        <v>328</v>
      </c>
      <c r="D35" s="66" t="s">
        <v>329</v>
      </c>
      <c r="E35" s="66" t="s">
        <v>330</v>
      </c>
      <c r="F35" s="66" t="s">
        <v>331</v>
      </c>
      <c r="H35" s="66"/>
      <c r="I35" s="66" t="s">
        <v>327</v>
      </c>
      <c r="J35" s="66" t="s">
        <v>328</v>
      </c>
      <c r="K35" s="66" t="s">
        <v>329</v>
      </c>
      <c r="L35" s="66" t="s">
        <v>330</v>
      </c>
      <c r="M35" s="66" t="s">
        <v>331</v>
      </c>
      <c r="O35" s="66"/>
      <c r="P35" s="66" t="s">
        <v>327</v>
      </c>
      <c r="Q35" s="66" t="s">
        <v>328</v>
      </c>
      <c r="R35" s="66" t="s">
        <v>329</v>
      </c>
      <c r="S35" s="66" t="s">
        <v>330</v>
      </c>
      <c r="T35" s="66" t="s">
        <v>331</v>
      </c>
      <c r="V35" s="66"/>
      <c r="W35" s="66" t="s">
        <v>327</v>
      </c>
      <c r="X35" s="66" t="s">
        <v>328</v>
      </c>
      <c r="Y35" s="66" t="s">
        <v>329</v>
      </c>
      <c r="Z35" s="66" t="s">
        <v>330</v>
      </c>
      <c r="AA35" s="66" t="s">
        <v>331</v>
      </c>
      <c r="AC35" s="66"/>
      <c r="AD35" s="66" t="s">
        <v>327</v>
      </c>
      <c r="AE35" s="66" t="s">
        <v>328</v>
      </c>
      <c r="AF35" s="66" t="s">
        <v>329</v>
      </c>
      <c r="AG35" s="66" t="s">
        <v>330</v>
      </c>
      <c r="AH35" s="66" t="s">
        <v>331</v>
      </c>
      <c r="AJ35" s="66"/>
      <c r="AK35" s="66" t="s">
        <v>327</v>
      </c>
      <c r="AL35" s="66" t="s">
        <v>328</v>
      </c>
      <c r="AM35" s="66" t="s">
        <v>329</v>
      </c>
      <c r="AN35" s="66" t="s">
        <v>330</v>
      </c>
      <c r="AO35" s="66" t="s">
        <v>331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713.67705999999998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1225.829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12060.839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4050.9274999999998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164.52563000000001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114.22402</v>
      </c>
    </row>
    <row r="43" spans="1:68">
      <c r="A43" s="71" t="s">
        <v>340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341</v>
      </c>
      <c r="B44" s="70"/>
      <c r="C44" s="70"/>
      <c r="D44" s="70"/>
      <c r="E44" s="70"/>
      <c r="F44" s="70"/>
      <c r="H44" s="70" t="s">
        <v>342</v>
      </c>
      <c r="I44" s="70"/>
      <c r="J44" s="70"/>
      <c r="K44" s="70"/>
      <c r="L44" s="70"/>
      <c r="M44" s="70"/>
      <c r="O44" s="70" t="s">
        <v>343</v>
      </c>
      <c r="P44" s="70"/>
      <c r="Q44" s="70"/>
      <c r="R44" s="70"/>
      <c r="S44" s="70"/>
      <c r="T44" s="70"/>
      <c r="V44" s="70" t="s">
        <v>344</v>
      </c>
      <c r="W44" s="70"/>
      <c r="X44" s="70"/>
      <c r="Y44" s="70"/>
      <c r="Z44" s="70"/>
      <c r="AA44" s="70"/>
      <c r="AC44" s="70" t="s">
        <v>345</v>
      </c>
      <c r="AD44" s="70"/>
      <c r="AE44" s="70"/>
      <c r="AF44" s="70"/>
      <c r="AG44" s="70"/>
      <c r="AH44" s="70"/>
      <c r="AJ44" s="70" t="s">
        <v>346</v>
      </c>
      <c r="AK44" s="70"/>
      <c r="AL44" s="70"/>
      <c r="AM44" s="70"/>
      <c r="AN44" s="70"/>
      <c r="AO44" s="70"/>
      <c r="AQ44" s="70" t="s">
        <v>347</v>
      </c>
      <c r="AR44" s="70"/>
      <c r="AS44" s="70"/>
      <c r="AT44" s="70"/>
      <c r="AU44" s="70"/>
      <c r="AV44" s="70"/>
      <c r="AX44" s="70" t="s">
        <v>348</v>
      </c>
      <c r="AY44" s="70"/>
      <c r="AZ44" s="70"/>
      <c r="BA44" s="70"/>
      <c r="BB44" s="70"/>
      <c r="BC44" s="70"/>
      <c r="BE44" s="70" t="s">
        <v>349</v>
      </c>
      <c r="BF44" s="70"/>
      <c r="BG44" s="70"/>
      <c r="BH44" s="70"/>
      <c r="BI44" s="70"/>
      <c r="BJ44" s="70"/>
    </row>
    <row r="45" spans="1:68">
      <c r="A45" s="66"/>
      <c r="B45" s="66" t="s">
        <v>327</v>
      </c>
      <c r="C45" s="66" t="s">
        <v>328</v>
      </c>
      <c r="D45" s="66" t="s">
        <v>329</v>
      </c>
      <c r="E45" s="66" t="s">
        <v>330</v>
      </c>
      <c r="F45" s="66" t="s">
        <v>331</v>
      </c>
      <c r="H45" s="66"/>
      <c r="I45" s="66" t="s">
        <v>327</v>
      </c>
      <c r="J45" s="66" t="s">
        <v>328</v>
      </c>
      <c r="K45" s="66" t="s">
        <v>329</v>
      </c>
      <c r="L45" s="66" t="s">
        <v>330</v>
      </c>
      <c r="M45" s="66" t="s">
        <v>331</v>
      </c>
      <c r="O45" s="66"/>
      <c r="P45" s="66" t="s">
        <v>327</v>
      </c>
      <c r="Q45" s="66" t="s">
        <v>328</v>
      </c>
      <c r="R45" s="66" t="s">
        <v>329</v>
      </c>
      <c r="S45" s="66" t="s">
        <v>330</v>
      </c>
      <c r="T45" s="66" t="s">
        <v>331</v>
      </c>
      <c r="V45" s="66"/>
      <c r="W45" s="66" t="s">
        <v>327</v>
      </c>
      <c r="X45" s="66" t="s">
        <v>328</v>
      </c>
      <c r="Y45" s="66" t="s">
        <v>329</v>
      </c>
      <c r="Z45" s="66" t="s">
        <v>330</v>
      </c>
      <c r="AA45" s="66" t="s">
        <v>331</v>
      </c>
      <c r="AC45" s="66"/>
      <c r="AD45" s="66" t="s">
        <v>327</v>
      </c>
      <c r="AE45" s="66" t="s">
        <v>328</v>
      </c>
      <c r="AF45" s="66" t="s">
        <v>329</v>
      </c>
      <c r="AG45" s="66" t="s">
        <v>330</v>
      </c>
      <c r="AH45" s="66" t="s">
        <v>331</v>
      </c>
      <c r="AJ45" s="66"/>
      <c r="AK45" s="66" t="s">
        <v>327</v>
      </c>
      <c r="AL45" s="66" t="s">
        <v>328</v>
      </c>
      <c r="AM45" s="66" t="s">
        <v>329</v>
      </c>
      <c r="AN45" s="66" t="s">
        <v>330</v>
      </c>
      <c r="AO45" s="66" t="s">
        <v>331</v>
      </c>
      <c r="AQ45" s="66"/>
      <c r="AR45" s="66" t="s">
        <v>327</v>
      </c>
      <c r="AS45" s="66" t="s">
        <v>328</v>
      </c>
      <c r="AT45" s="66" t="s">
        <v>329</v>
      </c>
      <c r="AU45" s="66" t="s">
        <v>330</v>
      </c>
      <c r="AV45" s="66" t="s">
        <v>331</v>
      </c>
      <c r="AX45" s="66"/>
      <c r="AY45" s="66" t="s">
        <v>327</v>
      </c>
      <c r="AZ45" s="66" t="s">
        <v>328</v>
      </c>
      <c r="BA45" s="66" t="s">
        <v>329</v>
      </c>
      <c r="BB45" s="66" t="s">
        <v>330</v>
      </c>
      <c r="BC45" s="66" t="s">
        <v>331</v>
      </c>
      <c r="BE45" s="66"/>
      <c r="BF45" s="66" t="s">
        <v>327</v>
      </c>
      <c r="BG45" s="66" t="s">
        <v>328</v>
      </c>
      <c r="BH45" s="66" t="s">
        <v>329</v>
      </c>
      <c r="BI45" s="66" t="s">
        <v>330</v>
      </c>
      <c r="BJ45" s="66" t="s">
        <v>331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18.323944000000001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12.960697</v>
      </c>
      <c r="O46" s="66" t="s">
        <v>350</v>
      </c>
      <c r="P46" s="66">
        <v>600</v>
      </c>
      <c r="Q46" s="66">
        <v>800</v>
      </c>
      <c r="R46" s="66">
        <v>0</v>
      </c>
      <c r="S46" s="66">
        <v>10000</v>
      </c>
      <c r="T46" s="66">
        <v>610.57446000000004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3.6785443999999999E-3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4.8058550000000002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55.269497000000001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87.23603</v>
      </c>
      <c r="AX46" s="66" t="s">
        <v>351</v>
      </c>
      <c r="AY46" s="66"/>
      <c r="AZ46" s="66"/>
      <c r="BA46" s="66"/>
      <c r="BB46" s="66"/>
      <c r="BC46" s="66"/>
      <c r="BE46" s="66" t="s">
        <v>352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353</v>
      </c>
      <c r="B2" s="62" t="s">
        <v>354</v>
      </c>
      <c r="C2" s="62" t="s">
        <v>355</v>
      </c>
      <c r="D2" s="62">
        <v>60</v>
      </c>
      <c r="E2" s="62">
        <v>2057.5124999999998</v>
      </c>
      <c r="F2" s="62">
        <v>383.72473000000002</v>
      </c>
      <c r="G2" s="62">
        <v>26.916627999999999</v>
      </c>
      <c r="H2" s="62">
        <v>15.910283</v>
      </c>
      <c r="I2" s="62">
        <v>11.006344</v>
      </c>
      <c r="J2" s="62">
        <v>67.805040000000005</v>
      </c>
      <c r="K2" s="62">
        <v>46.131435000000003</v>
      </c>
      <c r="L2" s="62">
        <v>21.673601000000001</v>
      </c>
      <c r="M2" s="62">
        <v>36.910496000000002</v>
      </c>
      <c r="N2" s="62">
        <v>1.3248872</v>
      </c>
      <c r="O2" s="62">
        <v>19.280687</v>
      </c>
      <c r="P2" s="62">
        <v>856.77936</v>
      </c>
      <c r="Q2" s="62">
        <v>44.208759999999998</v>
      </c>
      <c r="R2" s="62">
        <v>1104.4543000000001</v>
      </c>
      <c r="S2" s="62">
        <v>64.458820000000003</v>
      </c>
      <c r="T2" s="62">
        <v>12479.946</v>
      </c>
      <c r="U2" s="62">
        <v>4.1926399999999999</v>
      </c>
      <c r="V2" s="62">
        <v>23.734411000000001</v>
      </c>
      <c r="W2" s="62">
        <v>671.77454</v>
      </c>
      <c r="X2" s="62">
        <v>167.8254</v>
      </c>
      <c r="Y2" s="62">
        <v>1.9588966000000001</v>
      </c>
      <c r="Z2" s="62">
        <v>1.6077418000000001</v>
      </c>
      <c r="AA2" s="62">
        <v>20.578973999999999</v>
      </c>
      <c r="AB2" s="62">
        <v>3.0720854000000002</v>
      </c>
      <c r="AC2" s="62">
        <v>848.17280000000005</v>
      </c>
      <c r="AD2" s="62">
        <v>5.4580564000000003</v>
      </c>
      <c r="AE2" s="62">
        <v>1.8718722999999999</v>
      </c>
      <c r="AF2" s="62">
        <v>0.34983078000000001</v>
      </c>
      <c r="AG2" s="62">
        <v>713.67705999999998</v>
      </c>
      <c r="AH2" s="62">
        <v>520.76404000000002</v>
      </c>
      <c r="AI2" s="62">
        <v>192.91306</v>
      </c>
      <c r="AJ2" s="62">
        <v>1225.829</v>
      </c>
      <c r="AK2" s="62">
        <v>12060.839</v>
      </c>
      <c r="AL2" s="62">
        <v>164.52563000000001</v>
      </c>
      <c r="AM2" s="62">
        <v>4050.9274999999998</v>
      </c>
      <c r="AN2" s="62">
        <v>114.22402</v>
      </c>
      <c r="AO2" s="62">
        <v>18.323944000000001</v>
      </c>
      <c r="AP2" s="62">
        <v>15.451473999999999</v>
      </c>
      <c r="AQ2" s="62">
        <v>2.8724685000000001</v>
      </c>
      <c r="AR2" s="62">
        <v>12.960697</v>
      </c>
      <c r="AS2" s="62">
        <v>610.57446000000004</v>
      </c>
      <c r="AT2" s="62">
        <v>3.6785443999999999E-3</v>
      </c>
      <c r="AU2" s="62">
        <v>4.8058550000000002</v>
      </c>
      <c r="AV2" s="62">
        <v>55.269497000000001</v>
      </c>
      <c r="AW2" s="62">
        <v>87.23603</v>
      </c>
      <c r="AX2" s="62">
        <v>1.1548537000000001</v>
      </c>
      <c r="AY2" s="62">
        <v>0.78127179999999996</v>
      </c>
      <c r="AZ2" s="62">
        <v>151.15600000000001</v>
      </c>
      <c r="BA2" s="62">
        <v>27.978437</v>
      </c>
      <c r="BB2" s="62">
        <v>8.3532489999999999</v>
      </c>
      <c r="BC2" s="62">
        <v>10.874086</v>
      </c>
      <c r="BD2" s="62">
        <v>8.7497710000000009</v>
      </c>
      <c r="BE2" s="62">
        <v>1.1800504000000001</v>
      </c>
      <c r="BF2" s="62">
        <v>2.3927399999999999</v>
      </c>
      <c r="BG2" s="62">
        <v>0</v>
      </c>
      <c r="BH2" s="62">
        <v>4.2586372999999997E-3</v>
      </c>
      <c r="BI2" s="62">
        <v>3.2854942E-3</v>
      </c>
      <c r="BJ2" s="62">
        <v>1.8222772000000002E-2</v>
      </c>
      <c r="BK2" s="62">
        <v>0</v>
      </c>
      <c r="BL2" s="62">
        <v>0.5179783</v>
      </c>
      <c r="BM2" s="62">
        <v>7.0841336000000004</v>
      </c>
      <c r="BN2" s="62">
        <v>2.1376936</v>
      </c>
      <c r="BO2" s="62">
        <v>94.539940000000001</v>
      </c>
      <c r="BP2" s="62">
        <v>20.988232</v>
      </c>
      <c r="BQ2" s="62">
        <v>30.809282</v>
      </c>
      <c r="BR2" s="62">
        <v>103.167816</v>
      </c>
      <c r="BS2" s="62">
        <v>12.111034</v>
      </c>
      <c r="BT2" s="62">
        <v>26.171669000000001</v>
      </c>
      <c r="BU2" s="62">
        <v>1.8772769999999999E-3</v>
      </c>
      <c r="BV2" s="62">
        <v>9.14325E-2</v>
      </c>
      <c r="BW2" s="62">
        <v>1.6799953999999999</v>
      </c>
      <c r="BX2" s="62">
        <v>2.2270786999999999</v>
      </c>
      <c r="BY2" s="62">
        <v>6.5335370000000004E-2</v>
      </c>
      <c r="BZ2" s="62">
        <v>1.5308128999999999E-4</v>
      </c>
      <c r="CA2" s="62">
        <v>0.40637958000000002</v>
      </c>
      <c r="CB2" s="62">
        <v>4.9599709999999998E-2</v>
      </c>
      <c r="CC2" s="62">
        <v>6.3225809999999993E-2</v>
      </c>
      <c r="CD2" s="62">
        <v>1.836935</v>
      </c>
      <c r="CE2" s="62">
        <v>1.3846618E-2</v>
      </c>
      <c r="CF2" s="62">
        <v>0.76863146000000004</v>
      </c>
      <c r="CG2" s="62">
        <v>0</v>
      </c>
      <c r="CH2" s="62">
        <v>5.3199753000000002E-2</v>
      </c>
      <c r="CI2" s="62">
        <v>7.7246405000000002E-8</v>
      </c>
      <c r="CJ2" s="62">
        <v>3.9411</v>
      </c>
      <c r="CK2" s="62">
        <v>4.0546929999999998E-3</v>
      </c>
      <c r="CL2" s="62">
        <v>0.12532493</v>
      </c>
      <c r="CM2" s="62">
        <v>6.3629319999999998</v>
      </c>
      <c r="CN2" s="62">
        <v>2708.9218999999998</v>
      </c>
      <c r="CO2" s="62">
        <v>4573.8964999999998</v>
      </c>
      <c r="CP2" s="62">
        <v>2319.223</v>
      </c>
      <c r="CQ2" s="62">
        <v>996.30100000000004</v>
      </c>
      <c r="CR2" s="62">
        <v>510.755</v>
      </c>
      <c r="CS2" s="62">
        <v>606.84607000000005</v>
      </c>
      <c r="CT2" s="62">
        <v>2555.3683999999998</v>
      </c>
      <c r="CU2" s="62">
        <v>1317.5958000000001</v>
      </c>
      <c r="CV2" s="62">
        <v>1877.3882000000001</v>
      </c>
      <c r="CW2" s="62">
        <v>1534.5857000000001</v>
      </c>
      <c r="CX2" s="62">
        <v>434.88913000000002</v>
      </c>
      <c r="CY2" s="62">
        <v>3758.4014000000002</v>
      </c>
      <c r="CZ2" s="62">
        <v>1660.4935</v>
      </c>
      <c r="DA2" s="62">
        <v>3769.9148</v>
      </c>
      <c r="DB2" s="62">
        <v>4173.7650000000003</v>
      </c>
      <c r="DC2" s="62">
        <v>4889.3163999999997</v>
      </c>
      <c r="DD2" s="62">
        <v>7059.0102999999999</v>
      </c>
      <c r="DE2" s="62">
        <v>1489.7036000000001</v>
      </c>
      <c r="DF2" s="62">
        <v>4304.0550000000003</v>
      </c>
      <c r="DG2" s="62">
        <v>1667.8086000000001</v>
      </c>
      <c r="DH2" s="62">
        <v>92.532269999999997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27.978437</v>
      </c>
      <c r="B6">
        <f>BB2</f>
        <v>8.3532489999999999</v>
      </c>
      <c r="C6">
        <f>BC2</f>
        <v>10.874086</v>
      </c>
      <c r="D6">
        <f>BD2</f>
        <v>8.7497710000000009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21733</v>
      </c>
      <c r="C2" s="57">
        <f ca="1">YEAR(TODAY())-YEAR(B2)+IF(TODAY()&gt;=DATE(YEAR(TODAY()),MONTH(B2),DAY(B2)),0,-1)</f>
        <v>60</v>
      </c>
      <c r="E2" s="53">
        <v>153.80000000000001</v>
      </c>
      <c r="F2" s="54" t="s">
        <v>40</v>
      </c>
      <c r="G2" s="53">
        <v>45.4</v>
      </c>
      <c r="H2" s="52" t="s">
        <v>42</v>
      </c>
      <c r="I2" s="73">
        <f>ROUND(G3/E3^2,1)</f>
        <v>19.2</v>
      </c>
    </row>
    <row r="3" spans="1:9">
      <c r="E3" s="52">
        <f>E2/100</f>
        <v>1.538</v>
      </c>
      <c r="F3" s="52" t="s">
        <v>41</v>
      </c>
      <c r="G3" s="52">
        <f>G2</f>
        <v>45.4</v>
      </c>
      <c r="H3" s="52" t="s">
        <v>42</v>
      </c>
      <c r="I3" s="73"/>
    </row>
    <row r="4" spans="1:9">
      <c r="A4" t="s">
        <v>274</v>
      </c>
    </row>
    <row r="5" spans="1:9">
      <c r="B5" s="61">
        <v>43742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이순우, ID : H1900075)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20일 14:47:45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9" sqref="J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43742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60</v>
      </c>
      <c r="G12" s="152"/>
      <c r="H12" s="152"/>
      <c r="I12" s="152"/>
      <c r="K12" s="123">
        <f>'개인정보 및 신체계측 입력'!E2</f>
        <v>153.80000000000001</v>
      </c>
      <c r="L12" s="124"/>
      <c r="M12" s="117">
        <f>'개인정보 및 신체계측 입력'!G2</f>
        <v>45.4</v>
      </c>
      <c r="N12" s="118"/>
      <c r="O12" s="113" t="s">
        <v>272</v>
      </c>
      <c r="P12" s="107"/>
      <c r="Q12" s="110">
        <f>'개인정보 및 신체계측 입력'!I2</f>
        <v>19.2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이순우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80.201999999999998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5.6260000000000003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14.172000000000001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0.8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5.5</v>
      </c>
      <c r="L72" s="37" t="s">
        <v>54</v>
      </c>
      <c r="M72" s="37">
        <f>ROUND('DRIs DATA'!K8,1)</f>
        <v>13.3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147.26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197.79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167.83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204.81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89.21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804.06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183.24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2020-02-21T07:15:26Z</dcterms:modified>
</cp:coreProperties>
</file>