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8652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<sst xmlns="http://schemas.openxmlformats.org/spreadsheetml/2006/main" count="692" uniqueCount="283">
  <si>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</si>
  <si>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</si>
  <si>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</si>
  <si>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</si>
  <si>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</si>
  <si>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</si>
  <si>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</si>
  <si>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</si>
  <si>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</si>
  <si>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</si>
  <si>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</si>
  <si>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</si>
  <si>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</si>
  <si>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</si>
  <si>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</si>
  <si>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</si>
  <si>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</si>
  <si>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</si>
  <si>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</si>
  <si>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</si>
  <si>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</si>
  <si>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</si>
  <si>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</si>
  <si>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</si>
  <si>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</si>
  <si>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</si>
  <si>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</si>
  <si>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</si>
  <si>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</si>
  <si>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</si>
  <si>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</si>
  <si>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</si>
  <si>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</si>
  <si>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</si>
  <si>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</si>
  <si>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</si>
  <si>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</si>
  <si>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</si>
  <si>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</si>
  <si>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</si>
  <si>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</si>
  <si>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</si>
  <si>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</si>
  <si>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</si>
  <si>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</si>
  <si>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</si>
  <si>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</si>
  <si>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</si>
  <si>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</si>
  <si>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</si>
  <si>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</si>
  <si>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</si>
  <si>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</si>
  <si>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</si>
  <si>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</si>
  <si>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</si>
  <si>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</si>
  <si>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</si>
  <si>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</si>
  <si>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</si>
  <si>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</si>
  <si>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</si>
  <si>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</si>
  <si>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</si>
  <si>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</si>
  <si>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</si>
  <si>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</si>
  <si>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</si>
  <si>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</si>
  <si>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</si>
  <si>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</si>
  <si>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</si>
  <si>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</si>
  <si>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</si>
  <si>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</si>
  <si>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</si>
  <si>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</si>
  <si>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</si>
  <si>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</si>
  <si>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</si>
  <si>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</si>
  <si>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</si>
  <si>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</si>
  <si>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</si>
  <si>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</si>
  <si>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</si>
  <si>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</si>
  <si>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</si>
  <si>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</si>
  <si>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</si>
  <si>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</si>
  <si>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</si>
  <si>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</si>
  <si>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</si>
  <si>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</si>
  <si>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</si>
  <si>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</si>
  <si>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</si>
  <si>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</si>
  <si>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</si>
  <si>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</si>
  <si>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</si>
  <si>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</si>
  <si>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</si>
  <si>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</si>
  <si>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</si>
  <si>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</si>
  <si>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</si>
  <si>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</si>
  <si>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</si>
  <si>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</si>
  <si>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</si>
  <si>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</si>
  <si>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</si>
  <si>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</si>
  <si>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</si>
  <si>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</si>
  <si>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</si>
  <si>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</si>
  <si>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</si>
  <si>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</si>
  <si>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</si>
  <si>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</si>
  <si>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</si>
  <si>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</si>
  <si>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</si>
  <si>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</si>
  <si>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</si>
  <si>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</si>
  <si>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</si>
  <si>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</si>
  <si>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</si>
  <si>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</si>
  <si>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</si>
  <si>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</si>
  <si>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</si>
  <si>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</si>
  <si>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</si>
  <si>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</si>
  <si>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</si>
  <si>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</si>
  <si>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</si>
  <si>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</si>
  <si>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</si>
  <si>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</si>
  <si>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</si>
  <si>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</si>
  <si>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</si>
  <si>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</si>
  <si>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</si>
  <si>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</si>
  <si>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</si>
  <si>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</si>
  <si>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</si>
  <si>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</si>
  <si>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</si>
  <si>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</si>
  <si>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</si>
  <si>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</si>
  <si>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</si>
  <si>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</si>
  <si>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</si>
  <si>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</si>
  <si>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</si>
  <si>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</si>
  <si>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</si>
  <si>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</si>
  <si>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</si>
  <si>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</si>
  <si>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</si>
  <si>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</si>
  <si>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</si>
  <si>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</si>
  <si>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</si>
  <si>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</si>
  <si>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</si>
  <si>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</si>
  <si>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</si>
  <si>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</si>
  <si>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</si>
  <si>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</si>
  <si>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</si>
  <si>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</si>
  <si>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</si>
  <si>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</si>
  <si>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</si>
  <si>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</si>
  <si>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</si>
  <si>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</si>
  <si>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</si>
  <si>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</si>
  <si>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</si>
  <si>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</si>
  <si>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</si>
  <si>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</si>
  <si>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</si>
  <si>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</si>
  <si>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</si>
  <si>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</si>
  <si>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</si>
  <si>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</si>
  <si>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</si>
  <si>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</si>
  <si>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</si>
  <si>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</si>
  <si>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</si>
  <si>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</si>
  <si>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</si>
  <si>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</si>
  <si>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</si>
  <si>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</si>
  <si>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</si>
  <si>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</si>
  <si>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</si>
  <si>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</si>
  <si>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</si>
  <si>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</si>
  <si>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</si>
  <si>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</si>
  <si>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</si>
  <si>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</si>
  <si>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</si>
  <si>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</si>
  <si>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</si>
  <si>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</si>
  <si>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</si>
  <si>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</si>
  <si>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</si>
  <si>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</si>
  <si>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</si>
  <si>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</si>
  <si>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</si>
  <si>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</si>
  <si>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</si>
  <si>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</si>
  <si>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</si>
  <si>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</si>
  <si>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</si>
  <si>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</si>
  <si>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</si>
  <si>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</si>
  <si>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</si>
  <si>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</si>
  <si>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</si>
  <si>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</si>
  <si>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</si>
  <si>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</si>
  <si>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</si>
  <si>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</si>
  <si>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</si>
  <si>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</si>
  <si>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</si>
  <si>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</si>
  <si>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</si>
  <si>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</si>
  <si>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</si>
  <si>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</si>
  <si>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</si>
  <si>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</si>
  <si>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</si>
  <si>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</si>
  <si>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</si>
  <si>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</si>
  <si>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</si>
  <si>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</si>
  <si>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</si>
  <si>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</si>
  <si>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</si>
  <si>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</si>
  <si>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</si>
  <si>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</si>
  <si>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</si>
  <si>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</si>
  <si>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</si>
  <si>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</si>
  <si>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</si>
  <si>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</si>
  <si>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박상숙, ID : H1900078)</t>
  </si>
  <si>
    <t>출력시각</t>
  </si>
  <si>
    <t>2020년 03월 11일 13:53:26</t>
  </si>
  <si>
    <t>H1900078</t>
  </si>
  <si>
    <t>박상숙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</si>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</sst>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111.80956999999999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530464"/>
        <c:axId val="340530072"/>
      </c:barChart>
      <c:catAx>
        <c:axId val="3405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530072"/>
        <c:crosses val="autoZero"/>
        <c:auto val="1"/>
        <c:lblAlgn val="ctr"/>
        <c:lblOffset val="100"/>
        <c:noMultiLvlLbl val="0"/>
      </c:catAx>
      <c:valAx>
        <c:axId val="34053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5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5.4342269999999999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3144960"/>
        <c:axId val="323145352"/>
      </c:barChart>
      <c:catAx>
        <c:axId val="32314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145352"/>
        <c:crosses val="autoZero"/>
        <c:auto val="1"/>
        <c:lblAlgn val="ctr"/>
        <c:lblOffset val="100"/>
        <c:noMultiLvlLbl val="0"/>
      </c:catAx>
      <c:valAx>
        <c:axId val="32314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31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4.1979040000000003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19256"/>
        <c:axId val="494819648"/>
      </c:barChart>
      <c:catAx>
        <c:axId val="49481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19648"/>
        <c:crosses val="autoZero"/>
        <c:auto val="1"/>
        <c:lblAlgn val="ctr"/>
        <c:lblOffset val="100"/>
        <c:noMultiLvlLbl val="0"/>
      </c:catAx>
      <c:valAx>
        <c:axId val="49481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1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1969.1196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20432"/>
        <c:axId val="494820824"/>
      </c:barChart>
      <c:catAx>
        <c:axId val="49482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20824"/>
        <c:crosses val="autoZero"/>
        <c:auto val="1"/>
        <c:lblAlgn val="ctr"/>
        <c:lblOffset val="100"/>
        <c:noMultiLvlLbl val="0"/>
      </c:catAx>
      <c:valAx>
        <c:axId val="49482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2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4698.0110000000004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815136"/>
        <c:axId val="483815528"/>
      </c:barChart>
      <c:catAx>
        <c:axId val="4838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815528"/>
        <c:crosses val="autoZero"/>
        <c:auto val="1"/>
        <c:lblAlgn val="ctr"/>
        <c:lblOffset val="100"/>
        <c:noMultiLvlLbl val="0"/>
      </c:catAx>
      <c:valAx>
        <c:axId val="4838155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8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230.98509999999999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816312"/>
        <c:axId val="431095048"/>
      </c:barChart>
      <c:catAx>
        <c:axId val="4838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95048"/>
        <c:crosses val="autoZero"/>
        <c:auto val="1"/>
        <c:lblAlgn val="ctr"/>
        <c:lblOffset val="100"/>
        <c:noMultiLvlLbl val="0"/>
      </c:catAx>
      <c:valAx>
        <c:axId val="43109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8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232.08775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095832"/>
        <c:axId val="431096224"/>
      </c:barChart>
      <c:catAx>
        <c:axId val="43109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096224"/>
        <c:crosses val="autoZero"/>
        <c:auto val="1"/>
        <c:lblAlgn val="ctr"/>
        <c:lblOffset val="100"/>
        <c:noMultiLvlLbl val="0"/>
      </c:catAx>
      <c:valAx>
        <c:axId val="43109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09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15.894708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134984"/>
        <c:axId val="423135376"/>
      </c:barChart>
      <c:catAx>
        <c:axId val="4231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35376"/>
        <c:crosses val="autoZero"/>
        <c:auto val="1"/>
        <c:lblAlgn val="ctr"/>
        <c:lblOffset val="100"/>
        <c:noMultiLvlLbl val="0"/>
      </c:catAx>
      <c:valAx>
        <c:axId val="4231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1595.6721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136160"/>
        <c:axId val="423136552"/>
      </c:barChart>
      <c:catAx>
        <c:axId val="4231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136552"/>
        <c:crosses val="autoZero"/>
        <c:auto val="1"/>
        <c:lblAlgn val="ctr"/>
        <c:lblOffset val="100"/>
        <c:noMultiLvlLbl val="0"/>
      </c:catAx>
      <c:valAx>
        <c:axId val="4231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1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1.6596485000000001E-2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842688"/>
        <c:axId val="428843080"/>
      </c:barChart>
      <c:catAx>
        <c:axId val="4288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843080"/>
        <c:crosses val="autoZero"/>
        <c:auto val="1"/>
        <c:lblAlgn val="ctr"/>
        <c:lblOffset val="100"/>
        <c:noMultiLvlLbl val="0"/>
      </c:catAx>
      <c:valAx>
        <c:axId val="42884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5.181019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843864"/>
        <c:axId val="417734544"/>
      </c:barChart>
      <c:catAx>
        <c:axId val="42884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734544"/>
        <c:crosses val="autoZero"/>
        <c:auto val="1"/>
        <c:lblAlgn val="ctr"/>
        <c:lblOffset val="100"/>
        <c:noMultiLvlLbl val="0"/>
      </c:catAx>
      <c:valAx>
        <c:axId val="41773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84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43.803510000000003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529288"/>
        <c:axId val="340528896"/>
      </c:barChart>
      <c:catAx>
        <c:axId val="34052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528896"/>
        <c:crosses val="autoZero"/>
        <c:auto val="1"/>
        <c:lblAlgn val="ctr"/>
        <c:lblOffset val="100"/>
        <c:noMultiLvlLbl val="0"/>
      </c:catAx>
      <c:valAx>
        <c:axId val="34052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52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277.61642000000001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735720"/>
        <c:axId val="417736112"/>
      </c:barChart>
      <c:catAx>
        <c:axId val="41773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736112"/>
        <c:crosses val="autoZero"/>
        <c:auto val="1"/>
        <c:lblAlgn val="ctr"/>
        <c:lblOffset val="100"/>
        <c:noMultiLvlLbl val="0"/>
      </c:catAx>
      <c:valAx>
        <c:axId val="41773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73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133.55672000000001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263048"/>
        <c:axId val="482263440"/>
      </c:barChart>
      <c:catAx>
        <c:axId val="48226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63440"/>
        <c:crosses val="autoZero"/>
        <c:auto val="1"/>
        <c:lblAlgn val="ctr"/>
        <c:lblOffset val="100"/>
        <c:noMultiLvlLbl val="0"/>
      </c:catAx>
      <c:valAx>
        <c:axId val="48226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6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6.2430000000000003</c:v>
                </c:pt>
                <c:pt idx="1">
                  <c:v>21.631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2264224"/>
        <c:axId val="482264616"/>
      </c:barChart>
      <c:catAx>
        <c:axId val="48226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64616"/>
        <c:crosses val="autoZero"/>
        <c:auto val="1"/>
        <c:lblAlgn val="ctr"/>
        <c:lblOffset val="100"/>
        <c:noMultiLvlLbl val="0"/>
      </c:catAx>
      <c:valAx>
        <c:axId val="48226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2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17.368544</c:v>
                </c:pt>
                <c:pt idx="1">
                  <c:v>21.673127999999998</c:v>
                </c:pt>
                <c:pt idx="2">
                  <c:v>32.534892999999997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848.58370000000002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433688"/>
        <c:axId val="427434080"/>
      </c:barChart>
      <c:catAx>
        <c:axId val="42743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434080"/>
        <c:crosses val="autoZero"/>
        <c:auto val="1"/>
        <c:lblAlgn val="ctr"/>
        <c:lblOffset val="100"/>
        <c:noMultiLvlLbl val="0"/>
      </c:catAx>
      <c:valAx>
        <c:axId val="427434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43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33.377605000000003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211576"/>
        <c:axId val="428211968"/>
      </c:barChart>
      <c:catAx>
        <c:axId val="42821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211968"/>
        <c:crosses val="autoZero"/>
        <c:auto val="1"/>
        <c:lblAlgn val="ctr"/>
        <c:lblOffset val="100"/>
        <c:noMultiLvlLbl val="0"/>
      </c:catAx>
      <c:valAx>
        <c:axId val="42821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21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67.870999999999995</c:v>
                </c:pt>
                <c:pt idx="1">
                  <c:v>13.534000000000001</c:v>
                </c:pt>
                <c:pt idx="2">
                  <c:v>18.594999999999999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8212752"/>
        <c:axId val="428213144"/>
      </c:barChart>
      <c:catAx>
        <c:axId val="42821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213144"/>
        <c:crosses val="autoZero"/>
        <c:auto val="1"/>
        <c:lblAlgn val="ctr"/>
        <c:lblOffset val="100"/>
        <c:noMultiLvlLbl val="0"/>
      </c:catAx>
      <c:valAx>
        <c:axId val="42821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21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2799.9735999999998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702384"/>
        <c:axId val="426702776"/>
      </c:barChart>
      <c:catAx>
        <c:axId val="42670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702776"/>
        <c:crosses val="autoZero"/>
        <c:auto val="1"/>
        <c:lblAlgn val="ctr"/>
        <c:lblOffset val="100"/>
        <c:noMultiLvlLbl val="0"/>
      </c:catAx>
      <c:valAx>
        <c:axId val="42670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70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167.29300000000001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703560"/>
        <c:axId val="425729200"/>
      </c:barChart>
      <c:catAx>
        <c:axId val="4267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29200"/>
        <c:crosses val="autoZero"/>
        <c:auto val="1"/>
        <c:lblAlgn val="ctr"/>
        <c:lblOffset val="100"/>
        <c:noMultiLvlLbl val="0"/>
      </c:catAx>
      <c:valAx>
        <c:axId val="425729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7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909.15470000000005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29984"/>
        <c:axId val="425730376"/>
      </c:barChart>
      <c:catAx>
        <c:axId val="4257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30376"/>
        <c:crosses val="autoZero"/>
        <c:auto val="1"/>
        <c:lblAlgn val="ctr"/>
        <c:lblOffset val="100"/>
        <c:noMultiLvlLbl val="0"/>
      </c:catAx>
      <c:valAx>
        <c:axId val="42573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7.6055107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318384"/>
        <c:axId val="428318776"/>
      </c:barChart>
      <c:catAx>
        <c:axId val="42831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318776"/>
        <c:crosses val="autoZero"/>
        <c:auto val="1"/>
        <c:lblAlgn val="ctr"/>
        <c:lblOffset val="100"/>
        <c:noMultiLvlLbl val="0"/>
      </c:catAx>
      <c:valAx>
        <c:axId val="42831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31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8978.02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5143816"/>
        <c:axId val="325144208"/>
      </c:barChart>
      <c:catAx>
        <c:axId val="32514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144208"/>
        <c:crosses val="autoZero"/>
        <c:auto val="1"/>
        <c:lblAlgn val="ctr"/>
        <c:lblOffset val="100"/>
        <c:noMultiLvlLbl val="0"/>
      </c:catAx>
      <c:valAx>
        <c:axId val="32514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514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27.335564000000002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5144992"/>
        <c:axId val="325145384"/>
      </c:barChart>
      <c:catAx>
        <c:axId val="32514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145384"/>
        <c:crosses val="autoZero"/>
        <c:auto val="1"/>
        <c:lblAlgn val="ctr"/>
        <c:lblOffset val="100"/>
        <c:noMultiLvlLbl val="0"/>
      </c:catAx>
      <c:valAx>
        <c:axId val="32514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51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2.3086544999999998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5146168"/>
        <c:axId val="325146560"/>
      </c:barChart>
      <c:catAx>
        <c:axId val="32514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146560"/>
        <c:crosses val="autoZero"/>
        <c:auto val="1"/>
        <c:lblAlgn val="ctr"/>
        <c:lblOffset val="100"/>
        <c:noMultiLvlLbl val="0"/>
      </c:catAx>
      <c:valAx>
        <c:axId val="32514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514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342.07986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461016"/>
        <c:axId val="345461408"/>
      </c:barChart>
      <c:catAx>
        <c:axId val="34546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461408"/>
        <c:crosses val="autoZero"/>
        <c:auto val="1"/>
        <c:lblAlgn val="ctr"/>
        <c:lblOffset val="100"/>
        <c:noMultiLvlLbl val="0"/>
      </c:catAx>
      <c:valAx>
        <c:axId val="34546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46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2.5303654999999998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462192"/>
        <c:axId val="345462584"/>
      </c:barChart>
      <c:catAx>
        <c:axId val="34546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462584"/>
        <c:crosses val="autoZero"/>
        <c:auto val="1"/>
        <c:lblAlgn val="ctr"/>
        <c:lblOffset val="100"/>
        <c:noMultiLvlLbl val="0"/>
      </c:catAx>
      <c:valAx>
        <c:axId val="345462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46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25.011257000000001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214016"/>
        <c:axId val="428214408"/>
      </c:barChart>
      <c:catAx>
        <c:axId val="42821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214408"/>
        <c:crosses val="autoZero"/>
        <c:auto val="1"/>
        <c:lblAlgn val="ctr"/>
        <c:lblOffset val="100"/>
        <c:noMultiLvlLbl val="0"/>
      </c:catAx>
      <c:valAx>
        <c:axId val="42821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21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2.3086544999999998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215192"/>
        <c:axId val="425659560"/>
      </c:barChart>
      <c:catAx>
        <c:axId val="42821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659560"/>
        <c:crosses val="autoZero"/>
        <c:auto val="1"/>
        <c:lblAlgn val="ctr"/>
        <c:lblOffset val="100"/>
        <c:noMultiLvlLbl val="0"/>
      </c:catAx>
      <c:valAx>
        <c:axId val="42565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21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775.86017000000004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319560"/>
        <c:axId val="425660344"/>
      </c:barChart>
      <c:catAx>
        <c:axId val="42831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660344"/>
        <c:crosses val="autoZero"/>
        <c:auto val="1"/>
        <c:lblAlgn val="ctr"/>
        <c:lblOffset val="100"/>
        <c:noMultiLvlLbl val="0"/>
      </c:catAx>
      <c:valAx>
        <c:axId val="42566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31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23.647562000000001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661128"/>
        <c:axId val="323144176"/>
      </c:barChart>
      <c:catAx>
        <c:axId val="4256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144176"/>
        <c:crosses val="autoZero"/>
        <c:auto val="1"/>
        <c:lblAlgn val="ctr"/>
        <c:lblOffset val="100"/>
        <c:noMultiLvlLbl val="0"/>
      </c:catAx>
      <c:valAx>
        <c:axId val="32314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66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박상숙, ID : H1900078)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13:53:26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1600</v>
      </c>
      <c r="C6" s="60">
        <f>'DRIs DATA 입력'!C6</f>
        <v>2799.9735999999998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111.80956999999999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43.803510000000003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67.870999999999995</v>
      </c>
      <c r="G8" s="60">
        <f>'DRIs DATA 입력'!G8</f>
        <v>13.534000000000001</v>
      </c>
      <c r="H8" s="60">
        <f>'DRIs DATA 입력'!H8</f>
        <v>18.594999999999999</v>
      </c>
      <c r="I8" s="47"/>
      <c r="J8" s="60" t="s">
        <v>217</v>
      </c>
      <c r="K8" s="60">
        <f>'DRIs DATA 입력'!K8</f>
        <v>6.2430000000000003</v>
      </c>
      <c r="L8" s="60">
        <f>'DRIs DATA 입력'!L8</f>
        <v>21.631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848.58370000000002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33.377605000000003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7.6055107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342.07986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4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167.29300000000001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2.4792097000000002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2.5303654999999998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25.011257000000001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2.3086544999999998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775.86017000000004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23.647562000000001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5.4342269999999999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4.1979040000000003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909.15470000000005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1969.1196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8978.02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4698.0110000000004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230.98509999999999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232.08775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4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27.335564000000002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15.894708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1595.6721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1.6596485000000001E-2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5.181019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277.61642000000001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133.55672000000001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4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4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4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4">
      <c r="A6" s="159" t="s">
        <v>57</v>
      </c>
      <c r="B6" s="159">
        <v>1600</v>
      </c>
      <c r="C6" s="159">
        <v>2799.9735999999998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40</v>
      </c>
      <c r="P6" s="159">
        <v>45</v>
      </c>
      <c r="Q6" s="159">
        <v>0</v>
      </c>
      <c r="R6" s="159">
        <v>0</v>
      </c>
      <c r="S6" s="159">
        <v>111.80956999999999</v>
      </c>
      <c r="T6" s="157"/>
      <c r="U6" s="159" t="s">
        <v>215</v>
      </c>
      <c r="V6" s="159">
        <v>0</v>
      </c>
      <c r="W6" s="159">
        <v>0</v>
      </c>
      <c r="X6" s="159">
        <v>20</v>
      </c>
      <c r="Y6" s="159">
        <v>0</v>
      </c>
      <c r="Z6" s="159">
        <v>43.803510000000003</v>
      </c>
      <c r="AA6" s="157"/>
    </row>
    <row r="7" spans="1:27" x14ac:dyDescent="0.4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4">
      <c r="A8" s="157"/>
      <c r="B8" s="157"/>
      <c r="C8" s="157"/>
      <c r="D8" s="157"/>
      <c r="E8" s="159" t="s">
        <v>217</v>
      </c>
      <c r="F8" s="159">
        <v>67.870999999999995</v>
      </c>
      <c r="G8" s="159">
        <v>13.534000000000001</v>
      </c>
      <c r="H8" s="159">
        <v>18.594999999999999</v>
      </c>
      <c r="I8" s="157"/>
      <c r="J8" s="159" t="s">
        <v>217</v>
      </c>
      <c r="K8" s="159">
        <v>6.2430000000000003</v>
      </c>
      <c r="L8" s="159">
        <v>21.631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4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4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4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4">
      <c r="A16" s="159" t="s">
        <v>223</v>
      </c>
      <c r="B16" s="159">
        <v>410</v>
      </c>
      <c r="C16" s="159">
        <v>550</v>
      </c>
      <c r="D16" s="159">
        <v>0</v>
      </c>
      <c r="E16" s="159">
        <v>3000</v>
      </c>
      <c r="F16" s="159">
        <v>848.58370000000002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33.377605000000003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7.6055107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342.07986</v>
      </c>
    </row>
    <row r="23" spans="1:62" x14ac:dyDescent="0.4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4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4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4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167.29300000000001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2.4792097000000002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2.5303654999999998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25.011257000000001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2.3086544999999998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775.86017000000004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23.647562000000001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5.4342269999999999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4.1979040000000003</v>
      </c>
    </row>
    <row r="33" spans="1:68" x14ac:dyDescent="0.4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4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4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4">
      <c r="A36" s="159" t="s">
        <v>17</v>
      </c>
      <c r="B36" s="159">
        <v>560</v>
      </c>
      <c r="C36" s="159">
        <v>800</v>
      </c>
      <c r="D36" s="159">
        <v>0</v>
      </c>
      <c r="E36" s="159">
        <v>2000</v>
      </c>
      <c r="F36" s="159">
        <v>909.15470000000005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1969.1196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8978.02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4698.0110000000004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230.98509999999999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232.08775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4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4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4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4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27.335564000000002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15.894708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1595.6721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1.6596485000000001E-2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5.181019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277.61642000000001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133.55672000000001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4">
      <c r="A2" s="157" t="s">
        <v>280</v>
      </c>
      <c r="B2" s="157" t="s">
        <v>281</v>
      </c>
      <c r="C2" s="157" t="s">
        <v>282</v>
      </c>
      <c r="D2" s="157">
        <v>66</v>
      </c>
      <c r="E2" s="157">
        <v>2799.9735999999998</v>
      </c>
      <c r="F2" s="157">
        <v>408.09820000000002</v>
      </c>
      <c r="G2" s="157">
        <v>81.376480000000001</v>
      </c>
      <c r="H2" s="157">
        <v>56.201805</v>
      </c>
      <c r="I2" s="157">
        <v>25.174675000000001</v>
      </c>
      <c r="J2" s="157">
        <v>111.80956999999999</v>
      </c>
      <c r="K2" s="157">
        <v>64.891884000000005</v>
      </c>
      <c r="L2" s="157">
        <v>46.917682999999997</v>
      </c>
      <c r="M2" s="157">
        <v>43.803510000000003</v>
      </c>
      <c r="N2" s="157">
        <v>4.7425585000000003</v>
      </c>
      <c r="O2" s="157">
        <v>23.473364</v>
      </c>
      <c r="P2" s="157">
        <v>1598.6443999999999</v>
      </c>
      <c r="Q2" s="157">
        <v>41.930259999999997</v>
      </c>
      <c r="R2" s="157">
        <v>848.58370000000002</v>
      </c>
      <c r="S2" s="157">
        <v>182.59417999999999</v>
      </c>
      <c r="T2" s="157">
        <v>7991.8706000000002</v>
      </c>
      <c r="U2" s="157">
        <v>7.6055107</v>
      </c>
      <c r="V2" s="157">
        <v>33.377605000000003</v>
      </c>
      <c r="W2" s="157">
        <v>342.07986</v>
      </c>
      <c r="X2" s="157">
        <v>167.29300000000001</v>
      </c>
      <c r="Y2" s="157">
        <v>2.4792097000000002</v>
      </c>
      <c r="Z2" s="157">
        <v>2.5303654999999998</v>
      </c>
      <c r="AA2" s="157">
        <v>25.011257000000001</v>
      </c>
      <c r="AB2" s="157">
        <v>2.3086544999999998</v>
      </c>
      <c r="AC2" s="157">
        <v>775.86017000000004</v>
      </c>
      <c r="AD2" s="157">
        <v>23.647562000000001</v>
      </c>
      <c r="AE2" s="157">
        <v>5.4342269999999999</v>
      </c>
      <c r="AF2" s="157">
        <v>4.1979040000000003</v>
      </c>
      <c r="AG2" s="157">
        <v>909.15470000000005</v>
      </c>
      <c r="AH2" s="157">
        <v>547.19617000000005</v>
      </c>
      <c r="AI2" s="157">
        <v>361.95859999999999</v>
      </c>
      <c r="AJ2" s="157">
        <v>1969.1196</v>
      </c>
      <c r="AK2" s="157">
        <v>8978.02</v>
      </c>
      <c r="AL2" s="157">
        <v>230.98509999999999</v>
      </c>
      <c r="AM2" s="157">
        <v>4698.0110000000004</v>
      </c>
      <c r="AN2" s="157">
        <v>232.08775</v>
      </c>
      <c r="AO2" s="157">
        <v>27.335564000000002</v>
      </c>
      <c r="AP2" s="157">
        <v>22.003399000000002</v>
      </c>
      <c r="AQ2" s="157">
        <v>5.3321642999999996</v>
      </c>
      <c r="AR2" s="157">
        <v>15.894708</v>
      </c>
      <c r="AS2" s="157">
        <v>1595.6721</v>
      </c>
      <c r="AT2" s="157">
        <v>1.6596485000000001E-2</v>
      </c>
      <c r="AU2" s="157">
        <v>5.181019</v>
      </c>
      <c r="AV2" s="157">
        <v>277.61642000000001</v>
      </c>
      <c r="AW2" s="157">
        <v>133.55672000000001</v>
      </c>
      <c r="AX2" s="157">
        <v>0.40923209999999999</v>
      </c>
      <c r="AY2" s="157">
        <v>1.4424405</v>
      </c>
      <c r="AZ2" s="157">
        <v>588.88666000000001</v>
      </c>
      <c r="BA2" s="157">
        <v>71.602180000000004</v>
      </c>
      <c r="BB2" s="157">
        <v>17.368544</v>
      </c>
      <c r="BC2" s="157">
        <v>21.673127999999998</v>
      </c>
      <c r="BD2" s="157">
        <v>32.534892999999997</v>
      </c>
      <c r="BE2" s="157">
        <v>3.0411576999999999</v>
      </c>
      <c r="BF2" s="157">
        <v>13.223316000000001</v>
      </c>
      <c r="BG2" s="157">
        <v>6.9387240000000003E-3</v>
      </c>
      <c r="BH2" s="157">
        <v>3.4117403999999997E-2</v>
      </c>
      <c r="BI2" s="157">
        <v>2.9342285999999999E-2</v>
      </c>
      <c r="BJ2" s="157">
        <v>0.1547859</v>
      </c>
      <c r="BK2" s="157">
        <v>5.3374800000000001E-4</v>
      </c>
      <c r="BL2" s="157">
        <v>0.5696331</v>
      </c>
      <c r="BM2" s="157">
        <v>4.1843776999999998</v>
      </c>
      <c r="BN2" s="157">
        <v>1.1614624</v>
      </c>
      <c r="BO2" s="157">
        <v>78.469080000000005</v>
      </c>
      <c r="BP2" s="157">
        <v>10.172724000000001</v>
      </c>
      <c r="BQ2" s="157">
        <v>24.554348000000001</v>
      </c>
      <c r="BR2" s="157">
        <v>100.98541</v>
      </c>
      <c r="BS2" s="157">
        <v>65.002364999999998</v>
      </c>
      <c r="BT2" s="157">
        <v>12.654736</v>
      </c>
      <c r="BU2" s="157">
        <v>0.59296459999999995</v>
      </c>
      <c r="BV2" s="157">
        <v>5.0132179999999998E-2</v>
      </c>
      <c r="BW2" s="157">
        <v>0.95401250000000004</v>
      </c>
      <c r="BX2" s="157">
        <v>2.2314246</v>
      </c>
      <c r="BY2" s="157">
        <v>0.1848474</v>
      </c>
      <c r="BZ2" s="157">
        <v>1.7830337000000001E-3</v>
      </c>
      <c r="CA2" s="157">
        <v>1.9157275</v>
      </c>
      <c r="CB2" s="157">
        <v>1.4149451E-3</v>
      </c>
      <c r="CC2" s="157">
        <v>0.18952160000000001</v>
      </c>
      <c r="CD2" s="157">
        <v>2.7747624000000002</v>
      </c>
      <c r="CE2" s="157">
        <v>0.23890573000000001</v>
      </c>
      <c r="CF2" s="157">
        <v>1.1443430999999999</v>
      </c>
      <c r="CG2" s="157">
        <v>4.9500000000000003E-7</v>
      </c>
      <c r="CH2" s="157">
        <v>9.8252320000000004E-2</v>
      </c>
      <c r="CI2" s="157">
        <v>2.5332670000000001E-3</v>
      </c>
      <c r="CJ2" s="157">
        <v>6.6168100000000001</v>
      </c>
      <c r="CK2" s="157">
        <v>5.7123657000000001E-2</v>
      </c>
      <c r="CL2" s="157">
        <v>5.0883737</v>
      </c>
      <c r="CM2" s="157">
        <v>4.0109095999999997</v>
      </c>
      <c r="CN2" s="157">
        <v>3642.0275999999999</v>
      </c>
      <c r="CO2" s="157">
        <v>6534.5995999999996</v>
      </c>
      <c r="CP2" s="157">
        <v>4353.8647000000001</v>
      </c>
      <c r="CQ2" s="157">
        <v>1433.1697999999999</v>
      </c>
      <c r="CR2" s="157">
        <v>760.09076000000005</v>
      </c>
      <c r="CS2" s="157">
        <v>556.04169999999999</v>
      </c>
      <c r="CT2" s="157">
        <v>3765.9639999999999</v>
      </c>
      <c r="CU2" s="157">
        <v>2517.8503000000001</v>
      </c>
      <c r="CV2" s="157">
        <v>1709.0033000000001</v>
      </c>
      <c r="CW2" s="157">
        <v>2869.8420000000001</v>
      </c>
      <c r="CX2" s="157">
        <v>896.72320000000002</v>
      </c>
      <c r="CY2" s="157">
        <v>4307.0967000000001</v>
      </c>
      <c r="CZ2" s="157">
        <v>2440.2640000000001</v>
      </c>
      <c r="DA2" s="157">
        <v>5835.8364000000001</v>
      </c>
      <c r="DB2" s="157">
        <v>4883.5469999999996</v>
      </c>
      <c r="DC2" s="157">
        <v>8717.0300000000007</v>
      </c>
      <c r="DD2" s="157">
        <v>15350.442999999999</v>
      </c>
      <c r="DE2" s="157">
        <v>3167.56</v>
      </c>
      <c r="DF2" s="157">
        <v>5744.7030000000004</v>
      </c>
      <c r="DG2" s="157">
        <v>3494.6154999999999</v>
      </c>
      <c r="DH2" s="157">
        <v>248.12191999999999</v>
      </c>
      <c r="DI2" s="157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71.602180000000004</v>
      </c>
      <c r="B6">
        <f>BB2</f>
        <v>17.368544</v>
      </c>
      <c r="C6">
        <f>BC2</f>
        <v>21.673127999999998</v>
      </c>
      <c r="D6">
        <f>BD2</f>
        <v>32.534892999999997</v>
      </c>
    </row>
    <row r="7" spans="1:113" x14ac:dyDescent="0.4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4">
      <c r="A2" s="55" t="s">
        <v>256</v>
      </c>
      <c r="B2" s="56">
        <v>19631</v>
      </c>
      <c r="C2" s="57">
        <f ca="1">YEAR(TODAY())-YEAR(B2)+IF(TODAY()&gt;=DATE(YEAR(TODAY()),MONTH(B2),DAY(B2)),0,-1)</f>
        <v>66</v>
      </c>
      <c r="E2" s="53">
        <v>160</v>
      </c>
      <c r="F2" s="54" t="s">
        <v>40</v>
      </c>
      <c r="G2" s="53">
        <v>54</v>
      </c>
      <c r="H2" s="52" t="s">
        <v>42</v>
      </c>
      <c r="I2" s="70">
        <f>ROUND(G3/E3^2,1)</f>
        <v>21.1</v>
      </c>
    </row>
    <row r="3" spans="1:9" x14ac:dyDescent="0.4">
      <c r="E3" s="52">
        <f>E2/100</f>
        <v>1.6</v>
      </c>
      <c r="F3" s="52" t="s">
        <v>41</v>
      </c>
      <c r="G3" s="52">
        <f>G2</f>
        <v>54</v>
      </c>
      <c r="H3" s="52" t="s">
        <v>42</v>
      </c>
      <c r="I3" s="70"/>
    </row>
    <row r="4" spans="1:9" x14ac:dyDescent="0.4">
      <c r="A4" t="s">
        <v>274</v>
      </c>
    </row>
    <row r="5" spans="1:9" x14ac:dyDescent="0.4">
      <c r="B5" s="61">
        <v>43749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4">
      <c r="E2" s="72" t="str">
        <f>'DRIs DATA'!B1</f>
        <v>(설문지 : FFQ 95문항 설문지, 사용자 : 박상숙, ID : H1900078)</v>
      </c>
      <c r="F2" s="72"/>
      <c r="G2" s="72"/>
      <c r="H2" s="72"/>
      <c r="I2" s="72"/>
      <c r="J2" s="72"/>
    </row>
    <row r="3" spans="1:14" ht="8.1" customHeight="1" x14ac:dyDescent="0.4"/>
    <row r="4" spans="1:14" x14ac:dyDescent="0.4">
      <c r="K4" t="s">
        <v>2</v>
      </c>
      <c r="L4" t="str">
        <f>'DRIs DATA'!H1</f>
        <v>2020년 03월 11일 13:53:26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4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4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4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4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4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3" t="s">
        <v>31</v>
      </c>
      <c r="D10" s="143"/>
      <c r="E10" s="144"/>
      <c r="F10" s="142">
        <f>'개인정보 및 신체계측 입력'!B5</f>
        <v>43749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4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4">
      <c r="C12" s="143" t="s">
        <v>33</v>
      </c>
      <c r="D12" s="143"/>
      <c r="E12" s="144"/>
      <c r="F12" s="149">
        <f ca="1">'개인정보 및 신체계측 입력'!C2</f>
        <v>66</v>
      </c>
      <c r="G12" s="149"/>
      <c r="H12" s="149"/>
      <c r="I12" s="149"/>
      <c r="K12" s="120">
        <f>'개인정보 및 신체계측 입력'!E2</f>
        <v>160</v>
      </c>
      <c r="L12" s="121"/>
      <c r="M12" s="114">
        <f>'개인정보 및 신체계측 입력'!G2</f>
        <v>54</v>
      </c>
      <c r="N12" s="115"/>
      <c r="O12" s="110" t="s">
        <v>272</v>
      </c>
      <c r="P12" s="104"/>
      <c r="Q12" s="107">
        <f>'개인정보 및 신체계측 입력'!I2</f>
        <v>21.1</v>
      </c>
      <c r="R12" s="107"/>
      <c r="S12" s="107"/>
    </row>
    <row r="13" spans="1:19" ht="18" customHeight="1" thickBot="1" x14ac:dyDescent="0.4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4">
      <c r="C14" s="147" t="s">
        <v>32</v>
      </c>
      <c r="D14" s="147"/>
      <c r="E14" s="148"/>
      <c r="F14" s="108" t="str">
        <f>MID('DRIs DATA'!B1,28,3)</f>
        <v>박상숙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4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4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67.870999999999995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4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4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4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13.534000000000001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4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4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4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18.594999999999999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4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4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4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21.6</v>
      </c>
      <c r="L72" s="37" t="s">
        <v>54</v>
      </c>
      <c r="M72" s="37">
        <f>ROUND('DRIs DATA'!K8,1)</f>
        <v>6.2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4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4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4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4">
      <c r="B94" s="134" t="s">
        <v>172</v>
      </c>
      <c r="C94" s="132"/>
      <c r="D94" s="132"/>
      <c r="E94" s="132"/>
      <c r="F94" s="92">
        <f>ROUND('DRIs DATA'!F16/'DRIs DATA'!C16*100,2)</f>
        <v>113.14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278.14999999999998</v>
      </c>
      <c r="R94" s="132" t="s">
        <v>168</v>
      </c>
      <c r="S94" s="132"/>
      <c r="T94" s="133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4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4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4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4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4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4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4">
      <c r="B121" s="44" t="s">
        <v>172</v>
      </c>
      <c r="C121" s="16"/>
      <c r="D121" s="16"/>
      <c r="E121" s="15"/>
      <c r="F121" s="92">
        <f>ROUND('DRIs DATA'!F26/'DRIs DATA'!C26*100,2)</f>
        <v>167.29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153.91</v>
      </c>
      <c r="R121" s="132" t="s">
        <v>167</v>
      </c>
      <c r="S121" s="132"/>
      <c r="T121" s="133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4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4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4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4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thickBot="1" x14ac:dyDescent="0.4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4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4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4">
      <c r="B172" s="43" t="s">
        <v>172</v>
      </c>
      <c r="C172" s="20"/>
      <c r="D172" s="20"/>
      <c r="E172" s="6"/>
      <c r="F172" s="92">
        <f>ROUND('DRIs DATA'!F36/'DRIs DATA'!C36*100,2)</f>
        <v>113.64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598.53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4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4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4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4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4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4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4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4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2">
        <f>ROUND('DRIs DATA'!F46/'DRIs DATA'!C46*100,2)</f>
        <v>273.36</v>
      </c>
      <c r="G197" s="92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4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4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4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4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4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45">
      <c r="K205" s="10"/>
    </row>
    <row r="206" spans="2:20" ht="18" customHeight="1" x14ac:dyDescent="0.4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4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2020-03-11T06:06:36Z</dcterms:modified>
</cp:coreProperties>
</file>