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<sst xmlns="http://schemas.openxmlformats.org/spreadsheetml/2006/main" count="692" uniqueCount="283">
  <si>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</si>
  <si>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</si>
  <si>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</si>
  <si>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</si>
  <si>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</si>
  <si>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</si>
  <si>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</si>
  <si>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</si>
  <si>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</si>
  <si>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</si>
  <si>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</si>
  <si>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</si>
  <si>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</si>
  <si>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</si>
  <si>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</si>
  <si>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</si>
  <si>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</si>
  <si>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</si>
  <si>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</si>
  <si>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</si>
  <si>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</si>
  <si>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</si>
  <si>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</si>
  <si>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</si>
  <si>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</si>
  <si>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</si>
  <si>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</si>
  <si>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</si>
  <si>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</si>
  <si>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</si>
  <si>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</si>
  <si>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</si>
  <si>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</si>
  <si>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</si>
  <si>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</si>
  <si>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</si>
  <si>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</si>
  <si>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</si>
  <si>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</si>
  <si>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</si>
  <si>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</si>
  <si>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</si>
  <si>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</si>
  <si>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</si>
  <si>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</si>
  <si>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</si>
  <si>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</si>
  <si>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</si>
  <si>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</si>
  <si>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</si>
  <si>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</si>
  <si>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</si>
  <si>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</si>
  <si>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</si>
  <si>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</si>
  <si>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</si>
  <si>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</si>
  <si>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</si>
  <si>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</si>
  <si>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</si>
  <si>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</si>
  <si>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</si>
  <si>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</si>
  <si>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</si>
  <si>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</si>
  <si>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</si>
  <si>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</si>
  <si>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</si>
  <si>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</si>
  <si>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</si>
  <si>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</si>
  <si>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</si>
  <si>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</si>
  <si>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</si>
  <si>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</si>
  <si>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</si>
  <si>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</si>
  <si>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</si>
  <si>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</si>
  <si>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</si>
  <si>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</si>
  <si>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</si>
  <si>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</si>
  <si>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</si>
  <si>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</si>
  <si>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</si>
  <si>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</si>
  <si>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</si>
  <si>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</si>
  <si>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</si>
  <si>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</si>
  <si>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</si>
  <si>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</si>
  <si>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</si>
  <si>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</si>
  <si>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</si>
  <si>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</si>
  <si>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</si>
  <si>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</si>
  <si>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</si>
  <si>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</si>
  <si>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</si>
  <si>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</si>
  <si>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</si>
  <si>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</si>
  <si>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</si>
  <si>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</si>
  <si>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</si>
  <si>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</si>
  <si>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</si>
  <si>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</si>
  <si>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</si>
  <si>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</si>
  <si>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</si>
  <si>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</si>
  <si>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</si>
  <si>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</si>
  <si>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</si>
  <si>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</si>
  <si>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</si>
  <si>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</si>
  <si>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</si>
  <si>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</si>
  <si>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</si>
  <si>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</si>
  <si>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</si>
  <si>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</si>
  <si>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</si>
  <si>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</si>
  <si>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</si>
  <si>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</si>
  <si>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</si>
  <si>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</si>
  <si>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</si>
  <si>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</si>
  <si>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</si>
  <si>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</si>
  <si>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</si>
  <si>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</si>
  <si>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</si>
  <si>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</si>
  <si>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</si>
  <si>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</si>
  <si>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</si>
  <si>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</si>
  <si>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</si>
  <si>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</si>
  <si>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</si>
  <si>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</si>
  <si>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</si>
  <si>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</si>
  <si>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</si>
  <si>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</si>
  <si>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</si>
  <si>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</si>
  <si>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</si>
  <si>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</si>
  <si>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</si>
  <si>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</si>
  <si>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</si>
  <si>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</si>
  <si>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</si>
  <si>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</si>
  <si>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</si>
  <si>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</si>
  <si>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</si>
  <si>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</si>
  <si>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</si>
  <si>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</si>
  <si>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</si>
  <si>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</si>
  <si>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</si>
  <si>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</si>
  <si>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</si>
  <si>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</si>
  <si>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</si>
  <si>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</si>
  <si>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</si>
  <si>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</si>
  <si>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</si>
  <si>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</si>
  <si>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</si>
  <si>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</si>
  <si>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</si>
  <si>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</si>
  <si>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</si>
  <si>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</si>
  <si>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</si>
  <si>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</si>
  <si>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</si>
  <si>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</si>
  <si>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</si>
  <si>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</si>
  <si>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</si>
  <si>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</si>
  <si>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</si>
  <si>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</si>
  <si>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</si>
  <si>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</si>
  <si>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</si>
  <si>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</si>
  <si>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</si>
  <si>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</si>
  <si>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</si>
  <si>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</si>
  <si>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</si>
  <si>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</si>
  <si>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</si>
  <si>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</si>
  <si>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</si>
  <si>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</si>
  <si>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</si>
  <si>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</si>
  <si>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</si>
  <si>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</si>
  <si>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</si>
  <si>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</si>
  <si>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</si>
  <si>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</si>
  <si>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</si>
  <si>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</si>
  <si>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</si>
  <si>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</si>
  <si>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</si>
  <si>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</si>
  <si>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</si>
  <si>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</si>
  <si>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</si>
  <si>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</si>
  <si>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</si>
  <si>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</si>
  <si>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</si>
  <si>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</si>
  <si>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</si>
  <si>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</si>
  <si>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</si>
  <si>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</si>
  <si>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</si>
  <si>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</si>
  <si>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</si>
  <si>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</si>
  <si>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</si>
  <si>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</si>
  <si>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</si>
  <si>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</si>
  <si>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</si>
  <si>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</si>
  <si>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</si>
  <si>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</si>
  <si>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</si>
  <si>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</si>
  <si>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</si>
  <si>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</si>
  <si>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</si>
  <si>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</si>
  <si>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</si>
  <si>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</si>
  <si>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</si>
  <si>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</si>
  <si>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</si>
  <si>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</si>
  <si>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</si>
  <si>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</si>
  <si>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</si>
  <si>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</si>
  <si>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</si>
  <si>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</si>
  <si>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</si>
  <si>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</si>
  <si>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</si>
  <si>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</si>
  <si>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</si>
  <si>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</si>
  <si>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</si>
  <si>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</si>
  <si>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</si>
  <si>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</si>
  <si>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박옥점, ID : H1900079)</t>
  </si>
  <si>
    <t>출력시각</t>
  </si>
  <si>
    <t>2020년 03월 11일 13:52:17</t>
  </si>
  <si>
    <t>H1900079</t>
  </si>
  <si>
    <t>박옥점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</si>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</sst>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70.020210000000006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0137088"/>
        <c:axId val="280142976"/>
      </c:barChart>
      <c:catAx>
        <c:axId val="28013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0142976"/>
        <c:crosses val="autoZero"/>
        <c:auto val="1"/>
        <c:lblAlgn val="ctr"/>
        <c:lblOffset val="100"/>
        <c:noMultiLvlLbl val="0"/>
      </c:catAx>
      <c:valAx>
        <c:axId val="28014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013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1.9554954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2694016"/>
        <c:axId val="282695552"/>
      </c:barChart>
      <c:catAx>
        <c:axId val="28269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2695552"/>
        <c:crosses val="autoZero"/>
        <c:auto val="1"/>
        <c:lblAlgn val="ctr"/>
        <c:lblOffset val="100"/>
        <c:noMultiLvlLbl val="0"/>
      </c:catAx>
      <c:valAx>
        <c:axId val="282695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26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4.5250154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0393088"/>
        <c:axId val="290423552"/>
      </c:barChart>
      <c:catAx>
        <c:axId val="29039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423552"/>
        <c:crosses val="autoZero"/>
        <c:auto val="1"/>
        <c:lblAlgn val="ctr"/>
        <c:lblOffset val="100"/>
        <c:noMultiLvlLbl val="0"/>
      </c:catAx>
      <c:valAx>
        <c:axId val="29042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03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1294.3244999999999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0453376"/>
        <c:axId val="290454912"/>
      </c:barChart>
      <c:catAx>
        <c:axId val="2904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454912"/>
        <c:crosses val="autoZero"/>
        <c:auto val="1"/>
        <c:lblAlgn val="ctr"/>
        <c:lblOffset val="100"/>
        <c:noMultiLvlLbl val="0"/>
      </c:catAx>
      <c:valAx>
        <c:axId val="29045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04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3236.0039999999999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0505472"/>
        <c:axId val="290507008"/>
      </c:barChart>
      <c:catAx>
        <c:axId val="29050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507008"/>
        <c:crosses val="autoZero"/>
        <c:auto val="1"/>
        <c:lblAlgn val="ctr"/>
        <c:lblOffset val="100"/>
        <c:noMultiLvlLbl val="0"/>
      </c:catAx>
      <c:valAx>
        <c:axId val="290507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050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62.002760000000002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0528640"/>
        <c:axId val="290550912"/>
      </c:barChart>
      <c:catAx>
        <c:axId val="29052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550912"/>
        <c:crosses val="autoZero"/>
        <c:auto val="1"/>
        <c:lblAlgn val="ctr"/>
        <c:lblOffset val="100"/>
        <c:noMultiLvlLbl val="0"/>
      </c:catAx>
      <c:valAx>
        <c:axId val="29055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05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137.86963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0659328"/>
        <c:axId val="290661120"/>
      </c:barChart>
      <c:catAx>
        <c:axId val="2906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661120"/>
        <c:crosses val="autoZero"/>
        <c:auto val="1"/>
        <c:lblAlgn val="ctr"/>
        <c:lblOffset val="100"/>
        <c:noMultiLvlLbl val="0"/>
      </c:catAx>
      <c:valAx>
        <c:axId val="29066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06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12.21406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2169600"/>
        <c:axId val="292171136"/>
      </c:barChart>
      <c:catAx>
        <c:axId val="29216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2171136"/>
        <c:crosses val="autoZero"/>
        <c:auto val="1"/>
        <c:lblAlgn val="ctr"/>
        <c:lblOffset val="100"/>
        <c:noMultiLvlLbl val="0"/>
      </c:catAx>
      <c:valAx>
        <c:axId val="292171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21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1239.0945999999999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2299520"/>
        <c:axId val="292301056"/>
      </c:barChart>
      <c:catAx>
        <c:axId val="29229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2301056"/>
        <c:crosses val="autoZero"/>
        <c:auto val="1"/>
        <c:lblAlgn val="ctr"/>
        <c:lblOffset val="100"/>
        <c:noMultiLvlLbl val="0"/>
      </c:catAx>
      <c:valAx>
        <c:axId val="2923010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22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9.6934220000000001E-2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2347264"/>
        <c:axId val="292349056"/>
      </c:barChart>
      <c:catAx>
        <c:axId val="29234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2349056"/>
        <c:crosses val="autoZero"/>
        <c:auto val="1"/>
        <c:lblAlgn val="ctr"/>
        <c:lblOffset val="100"/>
        <c:noMultiLvlLbl val="0"/>
      </c:catAx>
      <c:valAx>
        <c:axId val="29234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234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4.7374945000000004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2403456"/>
        <c:axId val="292413440"/>
      </c:barChart>
      <c:catAx>
        <c:axId val="29240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2413440"/>
        <c:crosses val="autoZero"/>
        <c:auto val="1"/>
        <c:lblAlgn val="ctr"/>
        <c:lblOffset val="100"/>
        <c:noMultiLvlLbl val="0"/>
      </c:catAx>
      <c:valAx>
        <c:axId val="292413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24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25.911110000000001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0160512"/>
        <c:axId val="280248320"/>
      </c:barChart>
      <c:catAx>
        <c:axId val="2801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0248320"/>
        <c:crosses val="autoZero"/>
        <c:auto val="1"/>
        <c:lblAlgn val="ctr"/>
        <c:lblOffset val="100"/>
        <c:noMultiLvlLbl val="0"/>
      </c:catAx>
      <c:valAx>
        <c:axId val="280248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01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309.23937999999998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2208128"/>
        <c:axId val="302209664"/>
      </c:barChart>
      <c:catAx>
        <c:axId val="3022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209664"/>
        <c:crosses val="autoZero"/>
        <c:auto val="1"/>
        <c:lblAlgn val="ctr"/>
        <c:lblOffset val="100"/>
        <c:noMultiLvlLbl val="0"/>
      </c:catAx>
      <c:valAx>
        <c:axId val="30220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2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95.334149999999994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2248320"/>
        <c:axId val="302249856"/>
      </c:barChart>
      <c:catAx>
        <c:axId val="3022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249856"/>
        <c:crosses val="autoZero"/>
        <c:auto val="1"/>
        <c:lblAlgn val="ctr"/>
        <c:lblOffset val="100"/>
        <c:noMultiLvlLbl val="0"/>
      </c:catAx>
      <c:valAx>
        <c:axId val="30224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22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4.976</c:v>
                </c:pt>
                <c:pt idx="1">
                  <c:v>10.367000000000001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1479936"/>
        <c:axId val="231481728"/>
      </c:barChart>
      <c:catAx>
        <c:axId val="23147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481728"/>
        <c:crosses val="autoZero"/>
        <c:auto val="1"/>
        <c:lblAlgn val="ctr"/>
        <c:lblOffset val="100"/>
        <c:noMultiLvlLbl val="0"/>
      </c:catAx>
      <c:valAx>
        <c:axId val="23148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4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7.6501827000000002</c:v>
                </c:pt>
                <c:pt idx="1">
                  <c:v>9.6852529999999994</c:v>
                </c:pt>
                <c:pt idx="2">
                  <c:v>11.406955999999999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573.79610000000002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539840"/>
        <c:axId val="231541376"/>
      </c:barChart>
      <c:catAx>
        <c:axId val="23153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541376"/>
        <c:crosses val="autoZero"/>
        <c:auto val="1"/>
        <c:lblAlgn val="ctr"/>
        <c:lblOffset val="100"/>
        <c:noMultiLvlLbl val="0"/>
      </c:catAx>
      <c:valAx>
        <c:axId val="231541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5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16.942509000000001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583744"/>
        <c:axId val="231585280"/>
      </c:barChart>
      <c:catAx>
        <c:axId val="23158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585280"/>
        <c:crosses val="autoZero"/>
        <c:auto val="1"/>
        <c:lblAlgn val="ctr"/>
        <c:lblOffset val="100"/>
        <c:noMultiLvlLbl val="0"/>
      </c:catAx>
      <c:valAx>
        <c:axId val="23158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5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80.075999999999993</c:v>
                </c:pt>
                <c:pt idx="1">
                  <c:v>6.15</c:v>
                </c:pt>
                <c:pt idx="2">
                  <c:v>13.773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1689600"/>
        <c:axId val="231703680"/>
      </c:barChart>
      <c:catAx>
        <c:axId val="23168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703680"/>
        <c:crosses val="autoZero"/>
        <c:auto val="1"/>
        <c:lblAlgn val="ctr"/>
        <c:lblOffset val="100"/>
        <c:noMultiLvlLbl val="0"/>
      </c:catAx>
      <c:valAx>
        <c:axId val="23170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68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2218.83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734272"/>
        <c:axId val="231736064"/>
      </c:barChart>
      <c:catAx>
        <c:axId val="2317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736064"/>
        <c:crosses val="autoZero"/>
        <c:auto val="1"/>
        <c:lblAlgn val="ctr"/>
        <c:lblOffset val="100"/>
        <c:noMultiLvlLbl val="0"/>
      </c:catAx>
      <c:valAx>
        <c:axId val="231736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73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153.36703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782272"/>
        <c:axId val="231783808"/>
      </c:barChart>
      <c:catAx>
        <c:axId val="23178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783808"/>
        <c:crosses val="autoZero"/>
        <c:auto val="1"/>
        <c:lblAlgn val="ctr"/>
        <c:lblOffset val="100"/>
        <c:noMultiLvlLbl val="0"/>
      </c:catAx>
      <c:valAx>
        <c:axId val="231783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78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440.65910000000002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2473344"/>
        <c:axId val="232474880"/>
      </c:barChart>
      <c:catAx>
        <c:axId val="23247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474880"/>
        <c:crosses val="autoZero"/>
        <c:auto val="1"/>
        <c:lblAlgn val="ctr"/>
        <c:lblOffset val="100"/>
        <c:noMultiLvlLbl val="0"/>
      </c:catAx>
      <c:valAx>
        <c:axId val="23247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24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3.0043883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0263296"/>
        <c:axId val="280273280"/>
      </c:barChart>
      <c:catAx>
        <c:axId val="28026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0273280"/>
        <c:crosses val="autoZero"/>
        <c:auto val="1"/>
        <c:lblAlgn val="ctr"/>
        <c:lblOffset val="100"/>
        <c:noMultiLvlLbl val="0"/>
      </c:catAx>
      <c:valAx>
        <c:axId val="28027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02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4704.8890000000001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2512896"/>
        <c:axId val="232518784"/>
      </c:barChart>
      <c:catAx>
        <c:axId val="23251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518784"/>
        <c:crosses val="autoZero"/>
        <c:auto val="1"/>
        <c:lblAlgn val="ctr"/>
        <c:lblOffset val="100"/>
        <c:noMultiLvlLbl val="0"/>
      </c:catAx>
      <c:valAx>
        <c:axId val="23251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25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14.995839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2544512"/>
        <c:axId val="232562688"/>
      </c:barChart>
      <c:catAx>
        <c:axId val="23254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562688"/>
        <c:crosses val="autoZero"/>
        <c:auto val="1"/>
        <c:lblAlgn val="ctr"/>
        <c:lblOffset val="100"/>
        <c:noMultiLvlLbl val="0"/>
      </c:catAx>
      <c:valAx>
        <c:axId val="23256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25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2.0387297000000002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429248"/>
        <c:axId val="231430784"/>
      </c:barChart>
      <c:catAx>
        <c:axId val="23142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430784"/>
        <c:crosses val="autoZero"/>
        <c:auto val="1"/>
        <c:lblAlgn val="ctr"/>
        <c:lblOffset val="100"/>
        <c:noMultiLvlLbl val="0"/>
      </c:catAx>
      <c:valAx>
        <c:axId val="23143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42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216.04604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0380928"/>
        <c:axId val="280382464"/>
      </c:barChart>
      <c:catAx>
        <c:axId val="28038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0382464"/>
        <c:crosses val="autoZero"/>
        <c:auto val="1"/>
        <c:lblAlgn val="ctr"/>
        <c:lblOffset val="100"/>
        <c:noMultiLvlLbl val="0"/>
      </c:catAx>
      <c:valAx>
        <c:axId val="28038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03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1.1172967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0420736"/>
        <c:axId val="280422272"/>
      </c:barChart>
      <c:catAx>
        <c:axId val="28042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0422272"/>
        <c:crosses val="autoZero"/>
        <c:auto val="1"/>
        <c:lblAlgn val="ctr"/>
        <c:lblOffset val="100"/>
        <c:noMultiLvlLbl val="0"/>
      </c:catAx>
      <c:valAx>
        <c:axId val="28042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042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18.334299999999999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2168320"/>
        <c:axId val="282174208"/>
      </c:barChart>
      <c:catAx>
        <c:axId val="28216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2174208"/>
        <c:crosses val="autoZero"/>
        <c:auto val="1"/>
        <c:lblAlgn val="ctr"/>
        <c:lblOffset val="100"/>
        <c:noMultiLvlLbl val="0"/>
      </c:catAx>
      <c:valAx>
        <c:axId val="28217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216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2.0387297000000002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2231168"/>
        <c:axId val="282232704"/>
      </c:barChart>
      <c:catAx>
        <c:axId val="2822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2232704"/>
        <c:crosses val="autoZero"/>
        <c:auto val="1"/>
        <c:lblAlgn val="ctr"/>
        <c:lblOffset val="100"/>
        <c:noMultiLvlLbl val="0"/>
      </c:catAx>
      <c:valAx>
        <c:axId val="28223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22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545.85546999999997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2258048"/>
        <c:axId val="282558848"/>
      </c:barChart>
      <c:catAx>
        <c:axId val="28225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2558848"/>
        <c:crosses val="autoZero"/>
        <c:auto val="1"/>
        <c:lblAlgn val="ctr"/>
        <c:lblOffset val="100"/>
        <c:noMultiLvlLbl val="0"/>
      </c:catAx>
      <c:valAx>
        <c:axId val="2825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225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8.9275690000000001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82584576"/>
        <c:axId val="282586112"/>
      </c:barChart>
      <c:catAx>
        <c:axId val="28258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2586112"/>
        <c:crosses val="autoZero"/>
        <c:auto val="1"/>
        <c:lblAlgn val="ctr"/>
        <c:lblOffset val="100"/>
        <c:noMultiLvlLbl val="0"/>
      </c:catAx>
      <c:valAx>
        <c:axId val="28258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825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 x14ac:dyDescent="0.4">
      <c r="A1" s="48" t="str">
        <f>'DRIs DATA 입력'!A1</f>
        <v>정보</v>
      </c>
      <c r="B1" s="47" t="str">
        <f>'DRIs DATA 입력'!B1</f>
        <v>(설문지 : FFQ 95문항 설문지, 사용자 : 박옥점, ID : H1900079)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13:52:17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1800</v>
      </c>
      <c r="C6" s="60">
        <f>'DRIs DATA 입력'!C6</f>
        <v>2218.83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70.020210000000006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25.911110000000001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80.075999999999993</v>
      </c>
      <c r="G8" s="60">
        <f>'DRIs DATA 입력'!G8</f>
        <v>6.15</v>
      </c>
      <c r="H8" s="60">
        <f>'DRIs DATA 입력'!H8</f>
        <v>13.773</v>
      </c>
      <c r="I8" s="47"/>
      <c r="J8" s="60" t="s">
        <v>217</v>
      </c>
      <c r="K8" s="60">
        <f>'DRIs DATA 입력'!K8</f>
        <v>4.976</v>
      </c>
      <c r="L8" s="60">
        <f>'DRIs DATA 입력'!L8</f>
        <v>10.367000000000001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573.79610000000002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16.942509000000001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3.0043883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216.04604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153.36703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1.6650522999999999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1.1172967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18.334299999999999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2.0387297000000002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545.85546999999997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8.9275690000000001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1.9554954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4.5250154</v>
      </c>
    </row>
    <row r="27" spans="1:62" ht="17.45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440.65910000000002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1294.3244999999999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4704.8890000000001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3236.0039999999999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62.002760000000002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137.86963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 x14ac:dyDescent="0.3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14.995839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12.21406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1239.0945999999999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9.6934220000000001E-2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4.7374945000000004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309.23937999999998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95.334149999999994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5" t="s">
        <v>276</v>
      </c>
      <c r="B1" s="64" t="s">
        <v>277</v>
      </c>
      <c r="C1" s="64"/>
      <c r="D1" s="64"/>
      <c r="E1" s="64"/>
      <c r="F1" s="64"/>
      <c r="G1" s="65" t="s">
        <v>278</v>
      </c>
      <c r="H1" s="64" t="s">
        <v>279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4"/>
    </row>
    <row r="4" spans="1:27" x14ac:dyDescent="0.3">
      <c r="A4" s="69" t="s">
        <v>57</v>
      </c>
      <c r="B4" s="69"/>
      <c r="C4" s="69"/>
      <c r="D4" s="64"/>
      <c r="E4" s="71" t="s">
        <v>199</v>
      </c>
      <c r="F4" s="72"/>
      <c r="G4" s="72"/>
      <c r="H4" s="73"/>
      <c r="I4" s="64"/>
      <c r="J4" s="71" t="s">
        <v>200</v>
      </c>
      <c r="K4" s="72"/>
      <c r="L4" s="73"/>
      <c r="M4" s="64"/>
      <c r="N4" s="69" t="s">
        <v>201</v>
      </c>
      <c r="O4" s="69"/>
      <c r="P4" s="69"/>
      <c r="Q4" s="69"/>
      <c r="R4" s="69"/>
      <c r="S4" s="69"/>
      <c r="T4" s="64"/>
      <c r="U4" s="69" t="s">
        <v>202</v>
      </c>
      <c r="V4" s="69"/>
      <c r="W4" s="69"/>
      <c r="X4" s="69"/>
      <c r="Y4" s="69"/>
      <c r="Z4" s="69"/>
      <c r="AA4" s="64"/>
    </row>
    <row r="5" spans="1:27" x14ac:dyDescent="0.3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 x14ac:dyDescent="0.3">
      <c r="A6" s="66" t="s">
        <v>57</v>
      </c>
      <c r="B6" s="66">
        <v>1800</v>
      </c>
      <c r="C6" s="66">
        <v>2218.83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40</v>
      </c>
      <c r="P6" s="66">
        <v>50</v>
      </c>
      <c r="Q6" s="66">
        <v>0</v>
      </c>
      <c r="R6" s="66">
        <v>0</v>
      </c>
      <c r="S6" s="66">
        <v>70.020210000000006</v>
      </c>
      <c r="T6" s="64"/>
      <c r="U6" s="66" t="s">
        <v>215</v>
      </c>
      <c r="V6" s="66">
        <v>0</v>
      </c>
      <c r="W6" s="66">
        <v>0</v>
      </c>
      <c r="X6" s="66">
        <v>20</v>
      </c>
      <c r="Y6" s="66">
        <v>0</v>
      </c>
      <c r="Z6" s="66">
        <v>25.911110000000001</v>
      </c>
      <c r="AA6" s="64"/>
    </row>
    <row r="7" spans="1:27" x14ac:dyDescent="0.3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3">
      <c r="A8" s="64"/>
      <c r="B8" s="64"/>
      <c r="C8" s="64"/>
      <c r="D8" s="64"/>
      <c r="E8" s="66" t="s">
        <v>217</v>
      </c>
      <c r="F8" s="66">
        <v>80.075999999999993</v>
      </c>
      <c r="G8" s="66">
        <v>6.15</v>
      </c>
      <c r="H8" s="66">
        <v>13.773</v>
      </c>
      <c r="I8" s="64"/>
      <c r="J8" s="66" t="s">
        <v>217</v>
      </c>
      <c r="K8" s="66">
        <v>4.976</v>
      </c>
      <c r="L8" s="66">
        <v>10.367000000000001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9" t="s">
        <v>219</v>
      </c>
      <c r="B14" s="69"/>
      <c r="C14" s="69"/>
      <c r="D14" s="69"/>
      <c r="E14" s="69"/>
      <c r="F14" s="69"/>
      <c r="G14" s="64"/>
      <c r="H14" s="69" t="s">
        <v>220</v>
      </c>
      <c r="I14" s="69"/>
      <c r="J14" s="69"/>
      <c r="K14" s="69"/>
      <c r="L14" s="69"/>
      <c r="M14" s="69"/>
      <c r="N14" s="64"/>
      <c r="O14" s="69" t="s">
        <v>221</v>
      </c>
      <c r="P14" s="69"/>
      <c r="Q14" s="69"/>
      <c r="R14" s="69"/>
      <c r="S14" s="69"/>
      <c r="T14" s="69"/>
      <c r="U14" s="64"/>
      <c r="V14" s="69" t="s">
        <v>222</v>
      </c>
      <c r="W14" s="69"/>
      <c r="X14" s="69"/>
      <c r="Y14" s="69"/>
      <c r="Z14" s="69"/>
      <c r="AA14" s="69"/>
    </row>
    <row r="15" spans="1:27" x14ac:dyDescent="0.3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 x14ac:dyDescent="0.3">
      <c r="A16" s="66" t="s">
        <v>223</v>
      </c>
      <c r="B16" s="66">
        <v>430</v>
      </c>
      <c r="C16" s="66">
        <v>600</v>
      </c>
      <c r="D16" s="66">
        <v>0</v>
      </c>
      <c r="E16" s="66">
        <v>3000</v>
      </c>
      <c r="F16" s="66">
        <v>573.79610000000002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16.942509000000001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3.0043883</v>
      </c>
      <c r="U16" s="64"/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216.04604</v>
      </c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9" t="s">
        <v>225</v>
      </c>
      <c r="B24" s="69"/>
      <c r="C24" s="69"/>
      <c r="D24" s="69"/>
      <c r="E24" s="69"/>
      <c r="F24" s="69"/>
      <c r="G24" s="64"/>
      <c r="H24" s="69" t="s">
        <v>226</v>
      </c>
      <c r="I24" s="69"/>
      <c r="J24" s="69"/>
      <c r="K24" s="69"/>
      <c r="L24" s="69"/>
      <c r="M24" s="69"/>
      <c r="N24" s="64"/>
      <c r="O24" s="69" t="s">
        <v>227</v>
      </c>
      <c r="P24" s="69"/>
      <c r="Q24" s="69"/>
      <c r="R24" s="69"/>
      <c r="S24" s="69"/>
      <c r="T24" s="69"/>
      <c r="U24" s="64"/>
      <c r="V24" s="69" t="s">
        <v>228</v>
      </c>
      <c r="W24" s="69"/>
      <c r="X24" s="69"/>
      <c r="Y24" s="69"/>
      <c r="Z24" s="69"/>
      <c r="AA24" s="69"/>
      <c r="AB24" s="64"/>
      <c r="AC24" s="69" t="s">
        <v>229</v>
      </c>
      <c r="AD24" s="69"/>
      <c r="AE24" s="69"/>
      <c r="AF24" s="69"/>
      <c r="AG24" s="69"/>
      <c r="AH24" s="69"/>
      <c r="AI24" s="64"/>
      <c r="AJ24" s="69" t="s">
        <v>230</v>
      </c>
      <c r="AK24" s="69"/>
      <c r="AL24" s="69"/>
      <c r="AM24" s="69"/>
      <c r="AN24" s="69"/>
      <c r="AO24" s="69"/>
      <c r="AP24" s="64"/>
      <c r="AQ24" s="69" t="s">
        <v>231</v>
      </c>
      <c r="AR24" s="69"/>
      <c r="AS24" s="69"/>
      <c r="AT24" s="69"/>
      <c r="AU24" s="69"/>
      <c r="AV24" s="69"/>
      <c r="AW24" s="64"/>
      <c r="AX24" s="69" t="s">
        <v>232</v>
      </c>
      <c r="AY24" s="69"/>
      <c r="AZ24" s="69"/>
      <c r="BA24" s="69"/>
      <c r="BB24" s="69"/>
      <c r="BC24" s="69"/>
      <c r="BD24" s="64"/>
      <c r="BE24" s="69" t="s">
        <v>233</v>
      </c>
      <c r="BF24" s="69"/>
      <c r="BG24" s="69"/>
      <c r="BH24" s="69"/>
      <c r="BI24" s="69"/>
      <c r="BJ24" s="69"/>
    </row>
    <row r="25" spans="1:62" x14ac:dyDescent="0.3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153.36703</v>
      </c>
      <c r="G26" s="64"/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1.6650522999999999</v>
      </c>
      <c r="N26" s="64"/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1.1172967</v>
      </c>
      <c r="U26" s="64"/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18.334299999999999</v>
      </c>
      <c r="AB26" s="64"/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2.0387297000000002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545.85546999999997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8.9275690000000001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1.9554954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4.5250154</v>
      </c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 x14ac:dyDescent="0.3">
      <c r="A34" s="69" t="s">
        <v>236</v>
      </c>
      <c r="B34" s="69"/>
      <c r="C34" s="69"/>
      <c r="D34" s="69"/>
      <c r="E34" s="69"/>
      <c r="F34" s="69"/>
      <c r="G34" s="64"/>
      <c r="H34" s="69" t="s">
        <v>237</v>
      </c>
      <c r="I34" s="69"/>
      <c r="J34" s="69"/>
      <c r="K34" s="69"/>
      <c r="L34" s="69"/>
      <c r="M34" s="69"/>
      <c r="N34" s="64"/>
      <c r="O34" s="69" t="s">
        <v>238</v>
      </c>
      <c r="P34" s="69"/>
      <c r="Q34" s="69"/>
      <c r="R34" s="69"/>
      <c r="S34" s="69"/>
      <c r="T34" s="69"/>
      <c r="U34" s="64"/>
      <c r="V34" s="69" t="s">
        <v>239</v>
      </c>
      <c r="W34" s="69"/>
      <c r="X34" s="69"/>
      <c r="Y34" s="69"/>
      <c r="Z34" s="69"/>
      <c r="AA34" s="69"/>
      <c r="AB34" s="64"/>
      <c r="AC34" s="69" t="s">
        <v>240</v>
      </c>
      <c r="AD34" s="69"/>
      <c r="AE34" s="69"/>
      <c r="AF34" s="69"/>
      <c r="AG34" s="69"/>
      <c r="AH34" s="69"/>
      <c r="AI34" s="64"/>
      <c r="AJ34" s="69" t="s">
        <v>241</v>
      </c>
      <c r="AK34" s="69"/>
      <c r="AL34" s="69"/>
      <c r="AM34" s="69"/>
      <c r="AN34" s="69"/>
      <c r="AO34" s="69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 x14ac:dyDescent="0.3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440.65910000000002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1294.3244999999999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4704.8890000000001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3236.0039999999999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62.002760000000002</v>
      </c>
      <c r="AI36" s="64"/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137.86963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9" t="s">
        <v>243</v>
      </c>
      <c r="B44" s="69"/>
      <c r="C44" s="69"/>
      <c r="D44" s="69"/>
      <c r="E44" s="69"/>
      <c r="F44" s="69"/>
      <c r="G44" s="64"/>
      <c r="H44" s="69" t="s">
        <v>244</v>
      </c>
      <c r="I44" s="69"/>
      <c r="J44" s="69"/>
      <c r="K44" s="69"/>
      <c r="L44" s="69"/>
      <c r="M44" s="69"/>
      <c r="N44" s="64"/>
      <c r="O44" s="69" t="s">
        <v>245</v>
      </c>
      <c r="P44" s="69"/>
      <c r="Q44" s="69"/>
      <c r="R44" s="69"/>
      <c r="S44" s="69"/>
      <c r="T44" s="69"/>
      <c r="U44" s="64"/>
      <c r="V44" s="69" t="s">
        <v>246</v>
      </c>
      <c r="W44" s="69"/>
      <c r="X44" s="69"/>
      <c r="Y44" s="69"/>
      <c r="Z44" s="69"/>
      <c r="AA44" s="69"/>
      <c r="AB44" s="64"/>
      <c r="AC44" s="69" t="s">
        <v>247</v>
      </c>
      <c r="AD44" s="69"/>
      <c r="AE44" s="69"/>
      <c r="AF44" s="69"/>
      <c r="AG44" s="69"/>
      <c r="AH44" s="69"/>
      <c r="AI44" s="64"/>
      <c r="AJ44" s="69" t="s">
        <v>248</v>
      </c>
      <c r="AK44" s="69"/>
      <c r="AL44" s="69"/>
      <c r="AM44" s="69"/>
      <c r="AN44" s="69"/>
      <c r="AO44" s="69"/>
      <c r="AP44" s="64"/>
      <c r="AQ44" s="69" t="s">
        <v>249</v>
      </c>
      <c r="AR44" s="69"/>
      <c r="AS44" s="69"/>
      <c r="AT44" s="69"/>
      <c r="AU44" s="69"/>
      <c r="AV44" s="69"/>
      <c r="AW44" s="64"/>
      <c r="AX44" s="69" t="s">
        <v>250</v>
      </c>
      <c r="AY44" s="69"/>
      <c r="AZ44" s="69"/>
      <c r="BA44" s="69"/>
      <c r="BB44" s="69"/>
      <c r="BC44" s="69"/>
      <c r="BD44" s="64"/>
      <c r="BE44" s="69" t="s">
        <v>251</v>
      </c>
      <c r="BF44" s="69"/>
      <c r="BG44" s="69"/>
      <c r="BH44" s="69"/>
      <c r="BI44" s="69"/>
      <c r="BJ44" s="69"/>
    </row>
    <row r="45" spans="1:68" x14ac:dyDescent="0.3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14.995839</v>
      </c>
      <c r="G46" s="64"/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12.21406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1239.0945999999999</v>
      </c>
      <c r="U46" s="64"/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9.6934220000000001E-2</v>
      </c>
      <c r="AB46" s="64"/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4.7374945000000004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309.23937999999998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95.334149999999994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A24:F24"/>
    <mergeCell ref="H24:M24"/>
    <mergeCell ref="O24:T24"/>
    <mergeCell ref="V24:AA24"/>
    <mergeCell ref="AJ34:AO34"/>
    <mergeCell ref="A33:AO33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 x14ac:dyDescent="0.3">
      <c r="A2" s="64" t="s">
        <v>280</v>
      </c>
      <c r="B2" s="64" t="s">
        <v>281</v>
      </c>
      <c r="C2" s="64" t="s">
        <v>282</v>
      </c>
      <c r="D2" s="64">
        <v>64</v>
      </c>
      <c r="E2" s="64">
        <v>2218.83</v>
      </c>
      <c r="F2" s="64">
        <v>407.08562999999998</v>
      </c>
      <c r="G2" s="64">
        <v>31.265612000000001</v>
      </c>
      <c r="H2" s="64">
        <v>20.40183</v>
      </c>
      <c r="I2" s="64">
        <v>10.86378</v>
      </c>
      <c r="J2" s="64">
        <v>70.020210000000006</v>
      </c>
      <c r="K2" s="64">
        <v>46.511757000000003</v>
      </c>
      <c r="L2" s="64">
        <v>23.50845</v>
      </c>
      <c r="M2" s="64">
        <v>25.911110000000001</v>
      </c>
      <c r="N2" s="64">
        <v>2.7445409999999999</v>
      </c>
      <c r="O2" s="64">
        <v>13.214833</v>
      </c>
      <c r="P2" s="64">
        <v>901.6259</v>
      </c>
      <c r="Q2" s="64">
        <v>21.903583999999999</v>
      </c>
      <c r="R2" s="64">
        <v>573.79610000000002</v>
      </c>
      <c r="S2" s="64">
        <v>54.353484999999999</v>
      </c>
      <c r="T2" s="64">
        <v>6233.3056999999999</v>
      </c>
      <c r="U2" s="64">
        <v>3.0043883</v>
      </c>
      <c r="V2" s="64">
        <v>16.942509000000001</v>
      </c>
      <c r="W2" s="64">
        <v>216.04604</v>
      </c>
      <c r="X2" s="64">
        <v>153.36703</v>
      </c>
      <c r="Y2" s="64">
        <v>1.6650522999999999</v>
      </c>
      <c r="Z2" s="64">
        <v>1.1172967</v>
      </c>
      <c r="AA2" s="64">
        <v>18.334299999999999</v>
      </c>
      <c r="AB2" s="64">
        <v>2.0387297000000002</v>
      </c>
      <c r="AC2" s="64">
        <v>545.85546999999997</v>
      </c>
      <c r="AD2" s="64">
        <v>8.9275690000000001</v>
      </c>
      <c r="AE2" s="64">
        <v>1.9554954</v>
      </c>
      <c r="AF2" s="64">
        <v>4.5250154</v>
      </c>
      <c r="AG2" s="64">
        <v>440.65910000000002</v>
      </c>
      <c r="AH2" s="64">
        <v>292.39623999999998</v>
      </c>
      <c r="AI2" s="64">
        <v>148.26285999999999</v>
      </c>
      <c r="AJ2" s="64">
        <v>1294.3244999999999</v>
      </c>
      <c r="AK2" s="64">
        <v>4704.8890000000001</v>
      </c>
      <c r="AL2" s="64">
        <v>62.002760000000002</v>
      </c>
      <c r="AM2" s="64">
        <v>3236.0039999999999</v>
      </c>
      <c r="AN2" s="64">
        <v>137.86963</v>
      </c>
      <c r="AO2" s="64">
        <v>14.995839</v>
      </c>
      <c r="AP2" s="64">
        <v>11.918638</v>
      </c>
      <c r="AQ2" s="64">
        <v>3.0772004000000002</v>
      </c>
      <c r="AR2" s="64">
        <v>12.21406</v>
      </c>
      <c r="AS2" s="64">
        <v>1239.0945999999999</v>
      </c>
      <c r="AT2" s="64">
        <v>9.6934220000000001E-2</v>
      </c>
      <c r="AU2" s="64">
        <v>4.7374945000000004</v>
      </c>
      <c r="AV2" s="64">
        <v>309.23937999999998</v>
      </c>
      <c r="AW2" s="64">
        <v>95.334149999999994</v>
      </c>
      <c r="AX2" s="64">
        <v>4.9639250000000003E-2</v>
      </c>
      <c r="AY2" s="64">
        <v>0.79482759999999997</v>
      </c>
      <c r="AZ2" s="64">
        <v>179.56433000000001</v>
      </c>
      <c r="BA2" s="64">
        <v>28.768250999999999</v>
      </c>
      <c r="BB2" s="64">
        <v>7.6501827000000002</v>
      </c>
      <c r="BC2" s="64">
        <v>9.6852529999999994</v>
      </c>
      <c r="BD2" s="64">
        <v>11.406955999999999</v>
      </c>
      <c r="BE2" s="64">
        <v>0.99241793</v>
      </c>
      <c r="BF2" s="64">
        <v>4.5384016000000003</v>
      </c>
      <c r="BG2" s="64">
        <v>1.1518281E-3</v>
      </c>
      <c r="BH2" s="64">
        <v>1.4457819E-3</v>
      </c>
      <c r="BI2" s="64">
        <v>1.2802079000000001E-3</v>
      </c>
      <c r="BJ2" s="64">
        <v>2.2166153000000001E-2</v>
      </c>
      <c r="BK2" s="64">
        <v>8.8602166000000004E-5</v>
      </c>
      <c r="BL2" s="64">
        <v>0.15838218000000001</v>
      </c>
      <c r="BM2" s="64">
        <v>2.5062861000000001</v>
      </c>
      <c r="BN2" s="64">
        <v>0.6882585</v>
      </c>
      <c r="BO2" s="64">
        <v>40.535510000000002</v>
      </c>
      <c r="BP2" s="64">
        <v>7.2351026999999997</v>
      </c>
      <c r="BQ2" s="64">
        <v>11.844833</v>
      </c>
      <c r="BR2" s="64">
        <v>44.624783000000001</v>
      </c>
      <c r="BS2" s="64">
        <v>24.76698</v>
      </c>
      <c r="BT2" s="64">
        <v>8.7167680000000001</v>
      </c>
      <c r="BU2" s="64">
        <v>6.6489395999999997E-3</v>
      </c>
      <c r="BV2" s="64">
        <v>5.2271239999999997E-2</v>
      </c>
      <c r="BW2" s="64">
        <v>0.56987697000000004</v>
      </c>
      <c r="BX2" s="64">
        <v>1.1499032</v>
      </c>
      <c r="BY2" s="64">
        <v>8.5843383999999995E-2</v>
      </c>
      <c r="BZ2" s="64">
        <v>9.0103579999999996E-4</v>
      </c>
      <c r="CA2" s="64">
        <v>0.53100972999999996</v>
      </c>
      <c r="CB2" s="64">
        <v>2.3524592E-2</v>
      </c>
      <c r="CC2" s="64">
        <v>0.159967</v>
      </c>
      <c r="CD2" s="64">
        <v>1.6241658000000001</v>
      </c>
      <c r="CE2" s="64">
        <v>3.9620786999999998E-2</v>
      </c>
      <c r="CF2" s="64">
        <v>0.37475370000000002</v>
      </c>
      <c r="CG2" s="64">
        <v>4.9500000000000003E-7</v>
      </c>
      <c r="CH2" s="64">
        <v>4.5239553000000002E-2</v>
      </c>
      <c r="CI2" s="64">
        <v>1.5350765000000001E-2</v>
      </c>
      <c r="CJ2" s="64">
        <v>3.4305545999999998</v>
      </c>
      <c r="CK2" s="64">
        <v>1.0972783999999999E-2</v>
      </c>
      <c r="CL2" s="64">
        <v>0.24040684000000001</v>
      </c>
      <c r="CM2" s="64">
        <v>2.3899279</v>
      </c>
      <c r="CN2" s="64">
        <v>2709.7559999999999</v>
      </c>
      <c r="CO2" s="64">
        <v>4641.9250000000002</v>
      </c>
      <c r="CP2" s="64">
        <v>2340.2550999999999</v>
      </c>
      <c r="CQ2" s="64">
        <v>930.67205999999999</v>
      </c>
      <c r="CR2" s="64">
        <v>538.51499999999999</v>
      </c>
      <c r="CS2" s="64">
        <v>599.96027000000004</v>
      </c>
      <c r="CT2" s="64">
        <v>2631.1867999999999</v>
      </c>
      <c r="CU2" s="64">
        <v>1433.5859</v>
      </c>
      <c r="CV2" s="64">
        <v>1852.0283999999999</v>
      </c>
      <c r="CW2" s="64">
        <v>1558.2465</v>
      </c>
      <c r="CX2" s="64">
        <v>479.66863999999998</v>
      </c>
      <c r="CY2" s="64">
        <v>3640.1423</v>
      </c>
      <c r="CZ2" s="64">
        <v>1431.7240999999999</v>
      </c>
      <c r="DA2" s="64">
        <v>3954.3442</v>
      </c>
      <c r="DB2" s="64">
        <v>4037.7345999999998</v>
      </c>
      <c r="DC2" s="64">
        <v>5336.7754000000004</v>
      </c>
      <c r="DD2" s="64">
        <v>8163.7820000000002</v>
      </c>
      <c r="DE2" s="64">
        <v>1663.6515999999999</v>
      </c>
      <c r="DF2" s="64">
        <v>4471.1400000000003</v>
      </c>
      <c r="DG2" s="64">
        <v>1860.1903</v>
      </c>
      <c r="DH2" s="64">
        <v>116.33719000000001</v>
      </c>
      <c r="DI2" s="64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ht="17.45" x14ac:dyDescent="0.4">
      <c r="A6">
        <f>BA2</f>
        <v>28.768250999999999</v>
      </c>
      <c r="B6">
        <f>BB2</f>
        <v>7.6501827000000002</v>
      </c>
      <c r="C6">
        <f>BC2</f>
        <v>9.6852529999999994</v>
      </c>
      <c r="D6">
        <f>BD2</f>
        <v>11.406955999999999</v>
      </c>
    </row>
    <row r="7" spans="1:113" ht="17.45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 x14ac:dyDescent="0.3">
      <c r="A2" s="55" t="s">
        <v>256</v>
      </c>
      <c r="B2" s="56">
        <v>20126</v>
      </c>
      <c r="C2" s="57">
        <f ca="1">YEAR(TODAY())-YEAR(B2)+IF(TODAY()&gt;=DATE(YEAR(TODAY()),MONTH(B2),DAY(B2)),0,-1)</f>
        <v>65</v>
      </c>
      <c r="E2" s="53">
        <v>158.6</v>
      </c>
      <c r="F2" s="54" t="s">
        <v>40</v>
      </c>
      <c r="G2" s="53">
        <v>54.3</v>
      </c>
      <c r="H2" s="52" t="s">
        <v>42</v>
      </c>
      <c r="I2" s="74">
        <f>ROUND(G3/E3^2,1)</f>
        <v>21.6</v>
      </c>
    </row>
    <row r="3" spans="1:9" x14ac:dyDescent="0.3">
      <c r="E3" s="52">
        <f>E2/100</f>
        <v>1.5859999999999999</v>
      </c>
      <c r="F3" s="52" t="s">
        <v>41</v>
      </c>
      <c r="G3" s="52">
        <f>G2</f>
        <v>54.3</v>
      </c>
      <c r="H3" s="52" t="s">
        <v>42</v>
      </c>
      <c r="I3" s="74"/>
    </row>
    <row r="4" spans="1:9" x14ac:dyDescent="0.3">
      <c r="A4" t="s">
        <v>274</v>
      </c>
    </row>
    <row r="5" spans="1:9" ht="17.45" x14ac:dyDescent="0.4">
      <c r="B5" s="61">
        <v>43749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 x14ac:dyDescent="0.4">
      <c r="E2" s="76" t="str">
        <f>'DRIs DATA'!B1</f>
        <v>(설문지 : FFQ 95문항 설문지, 사용자 : 박옥점, ID : H1900079)</v>
      </c>
      <c r="F2" s="76"/>
      <c r="G2" s="76"/>
      <c r="H2" s="76"/>
      <c r="I2" s="76"/>
      <c r="J2" s="76"/>
    </row>
    <row r="3" spans="1:14" ht="8.1" customHeight="1" x14ac:dyDescent="0.4"/>
    <row r="4" spans="1:14" x14ac:dyDescent="0.3">
      <c r="K4" t="s">
        <v>2</v>
      </c>
      <c r="L4" t="str">
        <f>'DRIs DATA'!H1</f>
        <v>2020년 03월 11일 13:52:17</v>
      </c>
    </row>
    <row r="5" spans="1:14" ht="8.1" customHeight="1" x14ac:dyDescent="0.4"/>
    <row r="6" spans="1:14" ht="9.9499999999999993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 x14ac:dyDescent="0.4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4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8" sqref="J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3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 x14ac:dyDescent="0.3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 x14ac:dyDescent="0.35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 x14ac:dyDescent="0.3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 x14ac:dyDescent="0.3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 x14ac:dyDescent="0.3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91" t="s">
        <v>31</v>
      </c>
      <c r="D10" s="91"/>
      <c r="E10" s="92"/>
      <c r="F10" s="95">
        <f>'개인정보 및 신체계측 입력'!B5</f>
        <v>43749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 x14ac:dyDescent="0.3">
      <c r="C12" s="91" t="s">
        <v>33</v>
      </c>
      <c r="D12" s="91"/>
      <c r="E12" s="92"/>
      <c r="F12" s="100">
        <f ca="1">'개인정보 및 신체계측 입력'!C2</f>
        <v>65</v>
      </c>
      <c r="G12" s="100"/>
      <c r="H12" s="100"/>
      <c r="I12" s="100"/>
      <c r="K12" s="142">
        <f>'개인정보 및 신체계측 입력'!E2</f>
        <v>158.6</v>
      </c>
      <c r="L12" s="143"/>
      <c r="M12" s="136">
        <f>'개인정보 및 신체계측 입력'!G2</f>
        <v>54.3</v>
      </c>
      <c r="N12" s="137"/>
      <c r="O12" s="132" t="s">
        <v>272</v>
      </c>
      <c r="P12" s="129"/>
      <c r="Q12" s="96">
        <f>'개인정보 및 신체계측 입력'!I2</f>
        <v>21.6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 x14ac:dyDescent="0.3">
      <c r="C14" s="93" t="s">
        <v>32</v>
      </c>
      <c r="D14" s="93"/>
      <c r="E14" s="94"/>
      <c r="F14" s="97" t="str">
        <f>MID('DRIs DATA'!B1,28,3)</f>
        <v>박옥점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 x14ac:dyDescent="0.35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80.075999999999993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 x14ac:dyDescent="0.3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 x14ac:dyDescent="0.3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 x14ac:dyDescent="0.35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6.15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 x14ac:dyDescent="0.3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13.773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 x14ac:dyDescent="0.35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10.4</v>
      </c>
      <c r="L72" s="37" t="s">
        <v>54</v>
      </c>
      <c r="M72" s="37">
        <f>ROUND('DRIs DATA'!K8,1)</f>
        <v>5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 x14ac:dyDescent="0.3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 x14ac:dyDescent="0.35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 x14ac:dyDescent="0.3">
      <c r="B94" s="127" t="s">
        <v>172</v>
      </c>
      <c r="C94" s="77"/>
      <c r="D94" s="77"/>
      <c r="E94" s="77"/>
      <c r="F94" s="79">
        <f>ROUND('DRIs DATA'!F16/'DRIs DATA'!C16*100,2)</f>
        <v>76.510000000000005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141.19</v>
      </c>
      <c r="R94" s="77" t="s">
        <v>168</v>
      </c>
      <c r="S94" s="77"/>
      <c r="T94" s="78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 x14ac:dyDescent="0.3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 x14ac:dyDescent="0.3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 x14ac:dyDescent="0.3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 x14ac:dyDescent="0.3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 x14ac:dyDescent="0.35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 x14ac:dyDescent="0.35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 x14ac:dyDescent="0.3">
      <c r="B121" s="44" t="s">
        <v>172</v>
      </c>
      <c r="C121" s="16"/>
      <c r="D121" s="16"/>
      <c r="E121" s="15"/>
      <c r="F121" s="79">
        <f>ROUND('DRIs DATA'!F26/'DRIs DATA'!C26*100,2)</f>
        <v>153.37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135.91999999999999</v>
      </c>
      <c r="R121" s="77" t="s">
        <v>167</v>
      </c>
      <c r="S121" s="77"/>
      <c r="T121" s="78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 x14ac:dyDescent="0.3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 x14ac:dyDescent="0.3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 x14ac:dyDescent="0.3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 x14ac:dyDescent="0.3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 x14ac:dyDescent="0.35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 x14ac:dyDescent="0.35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 x14ac:dyDescent="0.35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 x14ac:dyDescent="0.3">
      <c r="B172" s="43" t="s">
        <v>172</v>
      </c>
      <c r="C172" s="20"/>
      <c r="D172" s="20"/>
      <c r="E172" s="6"/>
      <c r="F172" s="79">
        <f>ROUND('DRIs DATA'!F36/'DRIs DATA'!C36*100,2)</f>
        <v>55.08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313.66000000000003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 x14ac:dyDescent="0.3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 x14ac:dyDescent="0.3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 x14ac:dyDescent="0.3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 x14ac:dyDescent="0.3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 x14ac:dyDescent="0.3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 x14ac:dyDescent="0.35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 x14ac:dyDescent="0.35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 x14ac:dyDescent="0.3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9">
        <f>ROUND('DRIs DATA'!F46/'DRIs DATA'!C46*100,2)</f>
        <v>149.96</v>
      </c>
      <c r="G197" s="79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 x14ac:dyDescent="0.3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 x14ac:dyDescent="0.3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 x14ac:dyDescent="0.3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 x14ac:dyDescent="0.3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 x14ac:dyDescent="0.35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 x14ac:dyDescent="0.35">
      <c r="K205" s="10"/>
    </row>
    <row r="206" spans="2:20" ht="18" customHeight="1" x14ac:dyDescent="0.3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 x14ac:dyDescent="0.35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2020-03-11T06:11:47Z</dcterms:modified>
</cp:coreProperties>
</file>