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5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<sst xmlns="http://schemas.openxmlformats.org/spreadsheetml/2006/main" count="692" uniqueCount="344">
  <si>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</si>
  <si>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</si>
  <si>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</si>
  <si>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</si>
  <si>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</si>
  <si>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</si>
  <si>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</si>
  <si>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</si>
  <si>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</si>
  <si>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</si>
  <si>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</si>
  <si>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</si>
  <si>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</si>
  <si>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</si>
  <si>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</si>
  <si>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</si>
  <si>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</si>
  <si>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</si>
  <si>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</si>
  <si>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</si>
  <si>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</si>
  <si>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</si>
  <si>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</si>
  <si>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</si>
  <si>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</si>
  <si>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</si>
  <si>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</si>
  <si>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</si>
  <si>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</si>
  <si>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</si>
  <si>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</si>
  <si>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</si>
  <si>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</si>
  <si>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</si>
  <si>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</si>
  <si>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</si>
  <si>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</si>
  <si>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</si>
  <si>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</si>
  <si>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</si>
  <si>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</si>
  <si>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</si>
  <si>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</si>
  <si>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</si>
  <si>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</si>
  <si>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</si>
  <si>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</si>
  <si>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</si>
  <si>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</si>
  <si>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</si>
  <si>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</si>
  <si>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</si>
  <si>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</si>
  <si>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</si>
  <si>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</si>
  <si>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</si>
  <si>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</si>
  <si>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</si>
  <si>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</si>
  <si>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</si>
  <si>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</si>
  <si>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</si>
  <si>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</si>
  <si>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</si>
  <si>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</si>
  <si>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</si>
  <si>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</si>
  <si>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</si>
  <si>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</si>
  <si>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</si>
  <si>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</si>
  <si>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</si>
  <si>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</si>
  <si>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</si>
  <si>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</si>
  <si>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</si>
  <si>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</si>
  <si>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</si>
  <si>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</si>
  <si>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</si>
  <si>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</si>
  <si>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</si>
  <si>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</si>
  <si>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</si>
  <si>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</si>
  <si>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</si>
  <si>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</si>
  <si>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</si>
  <si>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</si>
  <si>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</si>
  <si>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</si>
  <si>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</si>
  <si>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</si>
  <si>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</si>
  <si>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</si>
  <si>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</si>
  <si>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</si>
  <si>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</si>
  <si>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</si>
  <si>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</si>
  <si>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</si>
  <si>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</si>
  <si>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</si>
  <si>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</si>
  <si>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</si>
  <si>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</si>
  <si>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</si>
  <si>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</si>
  <si>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</si>
  <si>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</si>
  <si>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</si>
  <si>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</si>
  <si>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</si>
  <si>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</si>
  <si>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</si>
  <si>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</si>
  <si>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</si>
  <si>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</si>
  <si>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</si>
  <si>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</si>
  <si>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</si>
  <si>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</si>
  <si>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</si>
  <si>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</si>
  <si>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</si>
  <si>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</si>
  <si>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</si>
  <si>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</si>
  <si>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</si>
  <si>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</si>
  <si>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</si>
  <si>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</si>
  <si>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</si>
  <si>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</si>
  <si>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</si>
  <si>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</si>
  <si>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</si>
  <si>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</si>
  <si>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</si>
  <si>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</si>
  <si>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</si>
  <si>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</si>
  <si>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</si>
  <si>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</si>
  <si>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</si>
  <si>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</si>
  <si>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</si>
  <si>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</si>
  <si>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</si>
  <si>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</si>
  <si>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</si>
  <si>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</si>
  <si>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</si>
  <si>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</si>
  <si>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</si>
  <si>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</si>
  <si>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</si>
  <si>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</si>
  <si>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</si>
  <si>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</si>
  <si>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</si>
  <si>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</si>
  <si>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</si>
  <si>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</si>
  <si>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</si>
  <si>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</si>
  <si>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</si>
  <si>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</si>
  <si>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</si>
  <si>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</si>
  <si>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</si>
  <si>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</si>
  <si>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</si>
  <si>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</si>
  <si>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</si>
  <si>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</si>
  <si>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</si>
  <si>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</si>
  <si>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</si>
  <si>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</si>
  <si>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</si>
  <si>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</si>
  <si>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</si>
  <si>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</si>
  <si>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</si>
  <si>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</si>
  <si>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</si>
  <si>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</si>
  <si>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</si>
  <si>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</si>
  <si>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</si>
  <si>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</si>
  <si>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</si>
  <si>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</si>
  <si>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</si>
  <si>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</si>
  <si>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</si>
  <si>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</si>
  <si>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</si>
  <si>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</si>
  <si>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</si>
  <si>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</si>
  <si>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</si>
  <si>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</si>
  <si>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</si>
  <si>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</si>
  <si>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</si>
  <si>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</si>
  <si>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</si>
  <si>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</si>
  <si>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</si>
  <si>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</si>
  <si>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</si>
  <si>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</si>
  <si>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</si>
  <si>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</si>
  <si>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</si>
  <si>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</si>
  <si>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</si>
  <si>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</si>
  <si>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</si>
  <si>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</si>
  <si>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</si>
  <si>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</si>
  <si>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</si>
  <si>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</si>
  <si>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</si>
  <si>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</si>
  <si>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</si>
  <si>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</si>
  <si>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</si>
  <si>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</si>
  <si>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</si>
  <si>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</si>
  <si>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</si>
  <si>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</si>
  <si>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</si>
  <si>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</si>
  <si>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</si>
  <si>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</si>
  <si>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</si>
  <si>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</si>
  <si>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</si>
  <si>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</si>
  <si>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</si>
  <si>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</si>
  <si>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</si>
  <si>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</si>
  <si>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</si>
  <si>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</si>
  <si>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</si>
  <si>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</si>
  <si>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</si>
  <si>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</si>
  <si>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</si>
  <si>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</si>
  <si>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</si>
  <si>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</si>
  <si>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</si>
  <si>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</si>
  <si>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</si>
  <si>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</si>
  <si>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</si>
  <si>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</si>
  <si>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</si>
  <si>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</si>
  <si>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</si>
  <si>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</si>
  <si>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</si>
  <si>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</si>
  <si>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</si>
  <si>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</si>
  <si>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</si>
  <si>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</si>
  <si>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</si>
  <si>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</si>
  <si>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</si>
  <si>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</si>
  <si>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</si>
  <si>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</si>
  <si>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</si>
  <si>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</si>
  <si>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</si>
  <si>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</si>
  <si>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</si>
  <si>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</si>
  <si>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(설문지 : FFQ 95문항 설문지, 사용자 : 차귀희, ID : H1900082)</t>
  </si>
  <si>
    <t>2020년 03월 11일 13:49:07</t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</si>
  <si>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</si>
  <si>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</si>
  <si>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</si>
  <si>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</si>
  <si>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</si>
  <si>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</si>
  <si>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</si>
  <si>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</si>
  <si>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</si>
  <si>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</si>
  <si>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</si>
  <si>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</si>
  <si>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</si>
  <si>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</si>
  <si>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</si>
  <si>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</si>
  <si>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</si>
  <si>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</si>
  <si>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</si>
  <si>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</si>
  <si>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</si>
  <si>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</si>
  <si>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</si>
  <si>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</si>
  <si>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</si>
  <si>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</si>
  <si>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</si>
  <si>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</si>
  <si>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</si>
  <si>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</si>
  <si>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</si>
  <si>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</si>
  <si>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</si>
  <si>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</si>
  <si>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</si>
  <si>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</si>
  <si>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</si>
  <si>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</si>
  <si>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</si>
  <si>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</si>
  <si>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</si>
  <si>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</si>
  <si>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</si>
  <si>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</si>
  <si>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</si>
  <si>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</si>
  <si>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</si>
  <si>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</si>
  <si>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</si>
  <si>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</si>
  <si>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</si>
  <si>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</si>
  <si>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</si>
  <si>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H1900082</t>
  </si>
  <si>
    <t>차귀희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</si>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</sst>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117.182014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229504"/>
        <c:axId val="208231040"/>
      </c:barChart>
      <c:catAx>
        <c:axId val="20822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231040"/>
        <c:crosses val="autoZero"/>
        <c:auto val="1"/>
        <c:lblAlgn val="ctr"/>
        <c:lblOffset val="100"/>
        <c:noMultiLvlLbl val="0"/>
      </c:catAx>
      <c:valAx>
        <c:axId val="20823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2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4.6538715000000002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017344"/>
        <c:axId val="215018880"/>
      </c:barChart>
      <c:catAx>
        <c:axId val="21501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018880"/>
        <c:crosses val="autoZero"/>
        <c:auto val="1"/>
        <c:lblAlgn val="ctr"/>
        <c:lblOffset val="100"/>
        <c:noMultiLvlLbl val="0"/>
      </c:catAx>
      <c:valAx>
        <c:axId val="21501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0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3.3986155999999998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069440"/>
        <c:axId val="215070976"/>
      </c:barChart>
      <c:catAx>
        <c:axId val="21506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070976"/>
        <c:crosses val="autoZero"/>
        <c:auto val="1"/>
        <c:lblAlgn val="ctr"/>
        <c:lblOffset val="100"/>
        <c:noMultiLvlLbl val="0"/>
      </c:catAx>
      <c:valAx>
        <c:axId val="21507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0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1819.6116999999999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506880"/>
        <c:axId val="214529152"/>
      </c:barChart>
      <c:catAx>
        <c:axId val="21450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529152"/>
        <c:crosses val="autoZero"/>
        <c:auto val="1"/>
        <c:lblAlgn val="ctr"/>
        <c:lblOffset val="100"/>
        <c:noMultiLvlLbl val="0"/>
      </c:catAx>
      <c:valAx>
        <c:axId val="21452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50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5207.9727000000003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563072"/>
        <c:axId val="214568960"/>
      </c:barChart>
      <c:catAx>
        <c:axId val="21456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568960"/>
        <c:crosses val="autoZero"/>
        <c:auto val="1"/>
        <c:lblAlgn val="ctr"/>
        <c:lblOffset val="100"/>
        <c:noMultiLvlLbl val="0"/>
      </c:catAx>
      <c:valAx>
        <c:axId val="2145689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56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118.45471999999999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598784"/>
        <c:axId val="214600320"/>
      </c:barChart>
      <c:catAx>
        <c:axId val="21459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00320"/>
        <c:crosses val="autoZero"/>
        <c:auto val="1"/>
        <c:lblAlgn val="ctr"/>
        <c:lblOffset val="100"/>
        <c:noMultiLvlLbl val="0"/>
      </c:catAx>
      <c:valAx>
        <c:axId val="21460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59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250.82480000000001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650880"/>
        <c:axId val="214652416"/>
      </c:barChart>
      <c:catAx>
        <c:axId val="21465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52416"/>
        <c:crosses val="autoZero"/>
        <c:auto val="1"/>
        <c:lblAlgn val="ctr"/>
        <c:lblOffset val="100"/>
        <c:noMultiLvlLbl val="0"/>
      </c:catAx>
      <c:valAx>
        <c:axId val="21465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6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16.628473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686336"/>
        <c:axId val="215351680"/>
      </c:barChart>
      <c:catAx>
        <c:axId val="21468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51680"/>
        <c:crosses val="autoZero"/>
        <c:auto val="1"/>
        <c:lblAlgn val="ctr"/>
        <c:lblOffset val="100"/>
        <c:noMultiLvlLbl val="0"/>
      </c:catAx>
      <c:valAx>
        <c:axId val="215351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68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1323.6729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389696"/>
        <c:axId val="215391232"/>
      </c:barChart>
      <c:catAx>
        <c:axId val="2153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91232"/>
        <c:crosses val="autoZero"/>
        <c:auto val="1"/>
        <c:lblAlgn val="ctr"/>
        <c:lblOffset val="100"/>
        <c:noMultiLvlLbl val="0"/>
      </c:catAx>
      <c:valAx>
        <c:axId val="2153912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3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3.8301583E-2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167360"/>
        <c:axId val="215168896"/>
      </c:barChart>
      <c:catAx>
        <c:axId val="21516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168896"/>
        <c:crosses val="autoZero"/>
        <c:auto val="1"/>
        <c:lblAlgn val="ctr"/>
        <c:lblOffset val="100"/>
        <c:noMultiLvlLbl val="0"/>
      </c:catAx>
      <c:valAx>
        <c:axId val="21516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16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4.1749879999999999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194624"/>
        <c:axId val="215196416"/>
      </c:barChart>
      <c:catAx>
        <c:axId val="21519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196416"/>
        <c:crosses val="autoZero"/>
        <c:auto val="1"/>
        <c:lblAlgn val="ctr"/>
        <c:lblOffset val="100"/>
        <c:noMultiLvlLbl val="0"/>
      </c:catAx>
      <c:valAx>
        <c:axId val="215196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19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41.867446999999999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941056"/>
        <c:axId val="208942592"/>
      </c:barChart>
      <c:catAx>
        <c:axId val="20894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42592"/>
        <c:crosses val="autoZero"/>
        <c:auto val="1"/>
        <c:lblAlgn val="ctr"/>
        <c:lblOffset val="100"/>
        <c:noMultiLvlLbl val="0"/>
      </c:catAx>
      <c:valAx>
        <c:axId val="208942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94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432.71895999999998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30336"/>
        <c:axId val="215231872"/>
      </c:barChart>
      <c:catAx>
        <c:axId val="21523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31872"/>
        <c:crosses val="autoZero"/>
        <c:auto val="1"/>
        <c:lblAlgn val="ctr"/>
        <c:lblOffset val="100"/>
        <c:noMultiLvlLbl val="0"/>
      </c:catAx>
      <c:valAx>
        <c:axId val="21523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3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150.25548000000001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95104"/>
        <c:axId val="215296640"/>
      </c:barChart>
      <c:catAx>
        <c:axId val="2152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96640"/>
        <c:crosses val="autoZero"/>
        <c:auto val="1"/>
        <c:lblAlgn val="ctr"/>
        <c:lblOffset val="100"/>
        <c:noMultiLvlLbl val="0"/>
      </c:catAx>
      <c:valAx>
        <c:axId val="21529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9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7.5759999999999996</c:v>
                </c:pt>
                <c:pt idx="1">
                  <c:v>16.501000000000001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5347584"/>
        <c:axId val="215349120"/>
      </c:barChart>
      <c:catAx>
        <c:axId val="21534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49120"/>
        <c:crosses val="autoZero"/>
        <c:auto val="1"/>
        <c:lblAlgn val="ctr"/>
        <c:lblOffset val="100"/>
        <c:noMultiLvlLbl val="0"/>
      </c:catAx>
      <c:valAx>
        <c:axId val="21534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34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23.290652999999999</c:v>
                </c:pt>
                <c:pt idx="1">
                  <c:v>30.781889</c:v>
                </c:pt>
                <c:pt idx="2">
                  <c:v>27.91413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842.17280000000005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47200"/>
        <c:axId val="215769472"/>
      </c:barChart>
      <c:catAx>
        <c:axId val="21574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69472"/>
        <c:crosses val="autoZero"/>
        <c:auto val="1"/>
        <c:lblAlgn val="ctr"/>
        <c:lblOffset val="100"/>
        <c:noMultiLvlLbl val="0"/>
      </c:catAx>
      <c:valAx>
        <c:axId val="215769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4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32.259779999999999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795200"/>
        <c:axId val="215796736"/>
      </c:barChart>
      <c:catAx>
        <c:axId val="21579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96736"/>
        <c:crosses val="autoZero"/>
        <c:auto val="1"/>
        <c:lblAlgn val="ctr"/>
        <c:lblOffset val="100"/>
        <c:noMultiLvlLbl val="0"/>
      </c:catAx>
      <c:valAx>
        <c:axId val="21579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79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61.231000000000002</c:v>
                </c:pt>
                <c:pt idx="1">
                  <c:v>16.302</c:v>
                </c:pt>
                <c:pt idx="2">
                  <c:v>22.466999999999999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5843968"/>
        <c:axId val="215845504"/>
      </c:barChart>
      <c:catAx>
        <c:axId val="21584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845504"/>
        <c:crosses val="autoZero"/>
        <c:auto val="1"/>
        <c:lblAlgn val="ctr"/>
        <c:lblOffset val="100"/>
        <c:noMultiLvlLbl val="0"/>
      </c:catAx>
      <c:valAx>
        <c:axId val="21584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84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2505.6212999999998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896832"/>
        <c:axId val="215898368"/>
      </c:barChart>
      <c:catAx>
        <c:axId val="21589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898368"/>
        <c:crosses val="autoZero"/>
        <c:auto val="1"/>
        <c:lblAlgn val="ctr"/>
        <c:lblOffset val="100"/>
        <c:noMultiLvlLbl val="0"/>
      </c:catAx>
      <c:valAx>
        <c:axId val="215898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89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221.67490000000001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924096"/>
        <c:axId val="215934080"/>
      </c:barChart>
      <c:catAx>
        <c:axId val="21592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34080"/>
        <c:crosses val="autoZero"/>
        <c:auto val="1"/>
        <c:lblAlgn val="ctr"/>
        <c:lblOffset val="100"/>
        <c:noMultiLvlLbl val="0"/>
      </c:catAx>
      <c:valAx>
        <c:axId val="215934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2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756.43899999999996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963904"/>
        <c:axId val="215982080"/>
      </c:barChart>
      <c:catAx>
        <c:axId val="2159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82080"/>
        <c:crosses val="autoZero"/>
        <c:auto val="1"/>
        <c:lblAlgn val="ctr"/>
        <c:lblOffset val="100"/>
        <c:noMultiLvlLbl val="0"/>
      </c:catAx>
      <c:valAx>
        <c:axId val="21598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6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10.398529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976512"/>
        <c:axId val="214696320"/>
      </c:barChart>
      <c:catAx>
        <c:axId val="20897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96320"/>
        <c:crosses val="autoZero"/>
        <c:auto val="1"/>
        <c:lblAlgn val="ctr"/>
        <c:lblOffset val="100"/>
        <c:noMultiLvlLbl val="0"/>
      </c:catAx>
      <c:valAx>
        <c:axId val="21469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97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8304.4950000000008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016000"/>
        <c:axId val="216017536"/>
      </c:barChart>
      <c:catAx>
        <c:axId val="21601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17536"/>
        <c:crosses val="autoZero"/>
        <c:auto val="1"/>
        <c:lblAlgn val="ctr"/>
        <c:lblOffset val="100"/>
        <c:noMultiLvlLbl val="0"/>
      </c:catAx>
      <c:valAx>
        <c:axId val="21601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01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27.393111999999999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039424"/>
        <c:axId val="216040960"/>
      </c:barChart>
      <c:catAx>
        <c:axId val="21603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40960"/>
        <c:crosses val="autoZero"/>
        <c:auto val="1"/>
        <c:lblAlgn val="ctr"/>
        <c:lblOffset val="100"/>
        <c:noMultiLvlLbl val="0"/>
      </c:catAx>
      <c:valAx>
        <c:axId val="21604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03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3.3823403999999999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492672"/>
        <c:axId val="216502656"/>
      </c:barChart>
      <c:catAx>
        <c:axId val="21649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502656"/>
        <c:crosses val="autoZero"/>
        <c:auto val="1"/>
        <c:lblAlgn val="ctr"/>
        <c:lblOffset val="100"/>
        <c:noMultiLvlLbl val="0"/>
      </c:catAx>
      <c:valAx>
        <c:axId val="21650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49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473.65109999999999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713856"/>
        <c:axId val="214715392"/>
      </c:barChart>
      <c:catAx>
        <c:axId val="21471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715392"/>
        <c:crosses val="autoZero"/>
        <c:auto val="1"/>
        <c:lblAlgn val="ctr"/>
        <c:lblOffset val="100"/>
        <c:noMultiLvlLbl val="0"/>
      </c:catAx>
      <c:valAx>
        <c:axId val="21471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7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2.5821451999999998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755200"/>
        <c:axId val="214756736"/>
      </c:barChart>
      <c:catAx>
        <c:axId val="21475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756736"/>
        <c:crosses val="autoZero"/>
        <c:auto val="1"/>
        <c:lblAlgn val="ctr"/>
        <c:lblOffset val="100"/>
        <c:noMultiLvlLbl val="0"/>
      </c:catAx>
      <c:valAx>
        <c:axId val="21475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75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26.231321000000001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795392"/>
        <c:axId val="214796928"/>
      </c:barChart>
      <c:catAx>
        <c:axId val="21479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796928"/>
        <c:crosses val="autoZero"/>
        <c:auto val="1"/>
        <c:lblAlgn val="ctr"/>
        <c:lblOffset val="100"/>
        <c:noMultiLvlLbl val="0"/>
      </c:catAx>
      <c:valAx>
        <c:axId val="21479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79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3.3823403999999999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900736"/>
        <c:axId val="214902272"/>
      </c:barChart>
      <c:catAx>
        <c:axId val="21490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902272"/>
        <c:crosses val="autoZero"/>
        <c:auto val="1"/>
        <c:lblAlgn val="ctr"/>
        <c:lblOffset val="100"/>
        <c:noMultiLvlLbl val="0"/>
      </c:catAx>
      <c:valAx>
        <c:axId val="21490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9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933.94730000000004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954752"/>
        <c:axId val="214956288"/>
      </c:barChart>
      <c:catAx>
        <c:axId val="21495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956288"/>
        <c:crosses val="autoZero"/>
        <c:auto val="1"/>
        <c:lblAlgn val="ctr"/>
        <c:lblOffset val="100"/>
        <c:noMultiLvlLbl val="0"/>
      </c:catAx>
      <c:valAx>
        <c:axId val="21495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95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20.963531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973440"/>
        <c:axId val="214999808"/>
      </c:barChart>
      <c:catAx>
        <c:axId val="21497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999808"/>
        <c:crosses val="autoZero"/>
        <c:auto val="1"/>
        <c:lblAlgn val="ctr"/>
        <c:lblOffset val="100"/>
        <c:noMultiLvlLbl val="0"/>
      </c:catAx>
      <c:valAx>
        <c:axId val="2149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97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8" t="str">
        <f>'DRIs DATA 입력'!A1</f>
        <v>정보</v>
      </c>
      <c r="B1" s="47" t="str">
        <f>'DRIs DATA 입력'!B1</f>
        <v>(설문지 : FFQ 95문항 설문지, 사용자 : 차귀희, ID : H1900082)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13:49:07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2505.6212999999998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117.182014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41.867446999999999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61.231000000000002</v>
      </c>
      <c r="G8" s="60">
        <f>'DRIs DATA 입력'!G8</f>
        <v>16.302</v>
      </c>
      <c r="H8" s="60">
        <f>'DRIs DATA 입력'!H8</f>
        <v>22.466999999999999</v>
      </c>
      <c r="I8" s="47"/>
      <c r="J8" s="60" t="s">
        <v>217</v>
      </c>
      <c r="K8" s="60">
        <f>'DRIs DATA 입력'!K8</f>
        <v>7.5759999999999996</v>
      </c>
      <c r="L8" s="60">
        <f>'DRIs DATA 입력'!L8</f>
        <v>16.501000000000001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842.17280000000005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32.259779999999999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10.398529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473.65109999999999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221.67490000000001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3.1745576999999998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2.5821451999999998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26.231321000000001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3.3823403999999999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933.94730000000004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20.963531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4.6538715000000002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3.3986155999999998</v>
      </c>
    </row>
    <row r="27" spans="1:62" ht="17.4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756.43899999999996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1819.6116999999999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8304.4950000000008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5207.9727000000003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118.45471999999999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250.82480000000001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27.393111999999999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16.628473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1323.6729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3.8301583E-2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4.1749879999999999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432.71895999999998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150.25548000000001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286</v>
      </c>
      <c r="G1" s="63" t="s">
        <v>277</v>
      </c>
      <c r="H1" s="62" t="s">
        <v>287</v>
      </c>
    </row>
    <row r="3" spans="1:27">
      <c r="A3" s="69" t="s">
        <v>278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279</v>
      </c>
      <c r="B4" s="68"/>
      <c r="C4" s="68"/>
      <c r="E4" s="70" t="s">
        <v>280</v>
      </c>
      <c r="F4" s="71"/>
      <c r="G4" s="71"/>
      <c r="H4" s="72"/>
      <c r="J4" s="70" t="s">
        <v>281</v>
      </c>
      <c r="K4" s="71"/>
      <c r="L4" s="72"/>
      <c r="N4" s="68" t="s">
        <v>282</v>
      </c>
      <c r="O4" s="68"/>
      <c r="P4" s="68"/>
      <c r="Q4" s="68"/>
      <c r="R4" s="68"/>
      <c r="S4" s="68"/>
      <c r="U4" s="68" t="s">
        <v>283</v>
      </c>
      <c r="V4" s="68"/>
      <c r="W4" s="68"/>
      <c r="X4" s="68"/>
      <c r="Y4" s="68"/>
      <c r="Z4" s="68"/>
    </row>
    <row r="5" spans="1:27">
      <c r="A5" s="66"/>
      <c r="B5" s="66" t="s">
        <v>284</v>
      </c>
      <c r="C5" s="66" t="s">
        <v>285</v>
      </c>
      <c r="E5" s="66"/>
      <c r="F5" s="66" t="s">
        <v>288</v>
      </c>
      <c r="G5" s="66" t="s">
        <v>289</v>
      </c>
      <c r="H5" s="66" t="s">
        <v>290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297</v>
      </c>
      <c r="U5" s="66"/>
      <c r="V5" s="66" t="s">
        <v>293</v>
      </c>
      <c r="W5" s="66" t="s">
        <v>294</v>
      </c>
      <c r="X5" s="66" t="s">
        <v>295</v>
      </c>
      <c r="Y5" s="66" t="s">
        <v>296</v>
      </c>
      <c r="Z5" s="66" t="s">
        <v>297</v>
      </c>
    </row>
    <row r="6" spans="1:27">
      <c r="A6" s="66" t="s">
        <v>298</v>
      </c>
      <c r="B6" s="66">
        <v>1800</v>
      </c>
      <c r="C6" s="66">
        <v>2505.6212999999998</v>
      </c>
      <c r="E6" s="66" t="s">
        <v>299</v>
      </c>
      <c r="F6" s="66">
        <v>55</v>
      </c>
      <c r="G6" s="66">
        <v>15</v>
      </c>
      <c r="H6" s="66">
        <v>7</v>
      </c>
      <c r="J6" s="66" t="s">
        <v>299</v>
      </c>
      <c r="K6" s="66">
        <v>0.1</v>
      </c>
      <c r="L6" s="66">
        <v>4</v>
      </c>
      <c r="N6" s="66" t="s">
        <v>300</v>
      </c>
      <c r="O6" s="66">
        <v>40</v>
      </c>
      <c r="P6" s="66">
        <v>50</v>
      </c>
      <c r="Q6" s="66">
        <v>0</v>
      </c>
      <c r="R6" s="66">
        <v>0</v>
      </c>
      <c r="S6" s="66">
        <v>117.182014</v>
      </c>
      <c r="U6" s="66" t="s">
        <v>301</v>
      </c>
      <c r="V6" s="66">
        <v>0</v>
      </c>
      <c r="W6" s="66">
        <v>0</v>
      </c>
      <c r="X6" s="66">
        <v>20</v>
      </c>
      <c r="Y6" s="66">
        <v>0</v>
      </c>
      <c r="Z6" s="66">
        <v>41.867446999999999</v>
      </c>
    </row>
    <row r="7" spans="1:27">
      <c r="E7" s="66" t="s">
        <v>302</v>
      </c>
      <c r="F7" s="66">
        <v>65</v>
      </c>
      <c r="G7" s="66">
        <v>30</v>
      </c>
      <c r="H7" s="66">
        <v>20</v>
      </c>
      <c r="J7" s="66" t="s">
        <v>302</v>
      </c>
      <c r="K7" s="66">
        <v>1</v>
      </c>
      <c r="L7" s="66">
        <v>10</v>
      </c>
    </row>
    <row r="8" spans="1:27">
      <c r="E8" s="66" t="s">
        <v>303</v>
      </c>
      <c r="F8" s="66">
        <v>61.231000000000002</v>
      </c>
      <c r="G8" s="66">
        <v>16.302</v>
      </c>
      <c r="H8" s="66">
        <v>22.466999999999999</v>
      </c>
      <c r="J8" s="66" t="s">
        <v>303</v>
      </c>
      <c r="K8" s="66">
        <v>7.5759999999999996</v>
      </c>
      <c r="L8" s="66">
        <v>16.501000000000001</v>
      </c>
    </row>
    <row r="13" spans="1:27">
      <c r="A13" s="67" t="s">
        <v>304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305</v>
      </c>
      <c r="B14" s="68"/>
      <c r="C14" s="68"/>
      <c r="D14" s="68"/>
      <c r="E14" s="68"/>
      <c r="F14" s="68"/>
      <c r="H14" s="68" t="s">
        <v>306</v>
      </c>
      <c r="I14" s="68"/>
      <c r="J14" s="68"/>
      <c r="K14" s="68"/>
      <c r="L14" s="68"/>
      <c r="M14" s="68"/>
      <c r="O14" s="68" t="s">
        <v>307</v>
      </c>
      <c r="P14" s="68"/>
      <c r="Q14" s="68"/>
      <c r="R14" s="68"/>
      <c r="S14" s="68"/>
      <c r="T14" s="68"/>
      <c r="V14" s="68" t="s">
        <v>308</v>
      </c>
      <c r="W14" s="68"/>
      <c r="X14" s="68"/>
      <c r="Y14" s="68"/>
      <c r="Z14" s="68"/>
      <c r="AA14" s="68"/>
    </row>
    <row r="15" spans="1:27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297</v>
      </c>
      <c r="H15" s="66"/>
      <c r="I15" s="66" t="s">
        <v>293</v>
      </c>
      <c r="J15" s="66" t="s">
        <v>294</v>
      </c>
      <c r="K15" s="66" t="s">
        <v>295</v>
      </c>
      <c r="L15" s="66" t="s">
        <v>296</v>
      </c>
      <c r="M15" s="66" t="s">
        <v>297</v>
      </c>
      <c r="O15" s="66"/>
      <c r="P15" s="66" t="s">
        <v>293</v>
      </c>
      <c r="Q15" s="66" t="s">
        <v>294</v>
      </c>
      <c r="R15" s="66" t="s">
        <v>295</v>
      </c>
      <c r="S15" s="66" t="s">
        <v>296</v>
      </c>
      <c r="T15" s="66" t="s">
        <v>297</v>
      </c>
      <c r="V15" s="66"/>
      <c r="W15" s="66" t="s">
        <v>293</v>
      </c>
      <c r="X15" s="66" t="s">
        <v>294</v>
      </c>
      <c r="Y15" s="66" t="s">
        <v>295</v>
      </c>
      <c r="Z15" s="66" t="s">
        <v>296</v>
      </c>
      <c r="AA15" s="66" t="s">
        <v>297</v>
      </c>
    </row>
    <row r="16" spans="1:27">
      <c r="A16" s="66" t="s">
        <v>309</v>
      </c>
      <c r="B16" s="66">
        <v>430</v>
      </c>
      <c r="C16" s="66">
        <v>600</v>
      </c>
      <c r="D16" s="66">
        <v>0</v>
      </c>
      <c r="E16" s="66">
        <v>3000</v>
      </c>
      <c r="F16" s="66">
        <v>842.17280000000005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32.259779999999999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10.398529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473.65109999999999</v>
      </c>
    </row>
    <row r="23" spans="1:62">
      <c r="A23" s="67" t="s">
        <v>310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311</v>
      </c>
      <c r="B24" s="68"/>
      <c r="C24" s="68"/>
      <c r="D24" s="68"/>
      <c r="E24" s="68"/>
      <c r="F24" s="68"/>
      <c r="H24" s="68" t="s">
        <v>312</v>
      </c>
      <c r="I24" s="68"/>
      <c r="J24" s="68"/>
      <c r="K24" s="68"/>
      <c r="L24" s="68"/>
      <c r="M24" s="68"/>
      <c r="O24" s="68" t="s">
        <v>313</v>
      </c>
      <c r="P24" s="68"/>
      <c r="Q24" s="68"/>
      <c r="R24" s="68"/>
      <c r="S24" s="68"/>
      <c r="T24" s="68"/>
      <c r="V24" s="68" t="s">
        <v>314</v>
      </c>
      <c r="W24" s="68"/>
      <c r="X24" s="68"/>
      <c r="Y24" s="68"/>
      <c r="Z24" s="68"/>
      <c r="AA24" s="68"/>
      <c r="AC24" s="68" t="s">
        <v>315</v>
      </c>
      <c r="AD24" s="68"/>
      <c r="AE24" s="68"/>
      <c r="AF24" s="68"/>
      <c r="AG24" s="68"/>
      <c r="AH24" s="68"/>
      <c r="AJ24" s="68" t="s">
        <v>316</v>
      </c>
      <c r="AK24" s="68"/>
      <c r="AL24" s="68"/>
      <c r="AM24" s="68"/>
      <c r="AN24" s="68"/>
      <c r="AO24" s="68"/>
      <c r="AQ24" s="68" t="s">
        <v>317</v>
      </c>
      <c r="AR24" s="68"/>
      <c r="AS24" s="68"/>
      <c r="AT24" s="68"/>
      <c r="AU24" s="68"/>
      <c r="AV24" s="68"/>
      <c r="AX24" s="68" t="s">
        <v>318</v>
      </c>
      <c r="AY24" s="68"/>
      <c r="AZ24" s="68"/>
      <c r="BA24" s="68"/>
      <c r="BB24" s="68"/>
      <c r="BC24" s="68"/>
      <c r="BE24" s="68" t="s">
        <v>319</v>
      </c>
      <c r="BF24" s="68"/>
      <c r="BG24" s="68"/>
      <c r="BH24" s="68"/>
      <c r="BI24" s="68"/>
      <c r="BJ24" s="68"/>
    </row>
    <row r="25" spans="1:62">
      <c r="A25" s="66"/>
      <c r="B25" s="66" t="s">
        <v>293</v>
      </c>
      <c r="C25" s="66" t="s">
        <v>294</v>
      </c>
      <c r="D25" s="66" t="s">
        <v>295</v>
      </c>
      <c r="E25" s="66" t="s">
        <v>296</v>
      </c>
      <c r="F25" s="66" t="s">
        <v>297</v>
      </c>
      <c r="H25" s="66"/>
      <c r="I25" s="66" t="s">
        <v>293</v>
      </c>
      <c r="J25" s="66" t="s">
        <v>294</v>
      </c>
      <c r="K25" s="66" t="s">
        <v>295</v>
      </c>
      <c r="L25" s="66" t="s">
        <v>296</v>
      </c>
      <c r="M25" s="66" t="s">
        <v>297</v>
      </c>
      <c r="O25" s="66"/>
      <c r="P25" s="66" t="s">
        <v>293</v>
      </c>
      <c r="Q25" s="66" t="s">
        <v>294</v>
      </c>
      <c r="R25" s="66" t="s">
        <v>295</v>
      </c>
      <c r="S25" s="66" t="s">
        <v>296</v>
      </c>
      <c r="T25" s="66" t="s">
        <v>297</v>
      </c>
      <c r="V25" s="66"/>
      <c r="W25" s="66" t="s">
        <v>293</v>
      </c>
      <c r="X25" s="66" t="s">
        <v>294</v>
      </c>
      <c r="Y25" s="66" t="s">
        <v>295</v>
      </c>
      <c r="Z25" s="66" t="s">
        <v>296</v>
      </c>
      <c r="AA25" s="66" t="s">
        <v>297</v>
      </c>
      <c r="AC25" s="66"/>
      <c r="AD25" s="66" t="s">
        <v>293</v>
      </c>
      <c r="AE25" s="66" t="s">
        <v>294</v>
      </c>
      <c r="AF25" s="66" t="s">
        <v>295</v>
      </c>
      <c r="AG25" s="66" t="s">
        <v>296</v>
      </c>
      <c r="AH25" s="66" t="s">
        <v>297</v>
      </c>
      <c r="AJ25" s="66"/>
      <c r="AK25" s="66" t="s">
        <v>293</v>
      </c>
      <c r="AL25" s="66" t="s">
        <v>294</v>
      </c>
      <c r="AM25" s="66" t="s">
        <v>295</v>
      </c>
      <c r="AN25" s="66" t="s">
        <v>296</v>
      </c>
      <c r="AO25" s="66" t="s">
        <v>297</v>
      </c>
      <c r="AQ25" s="66"/>
      <c r="AR25" s="66" t="s">
        <v>293</v>
      </c>
      <c r="AS25" s="66" t="s">
        <v>294</v>
      </c>
      <c r="AT25" s="66" t="s">
        <v>295</v>
      </c>
      <c r="AU25" s="66" t="s">
        <v>296</v>
      </c>
      <c r="AV25" s="66" t="s">
        <v>297</v>
      </c>
      <c r="AX25" s="66"/>
      <c r="AY25" s="66" t="s">
        <v>293</v>
      </c>
      <c r="AZ25" s="66" t="s">
        <v>294</v>
      </c>
      <c r="BA25" s="66" t="s">
        <v>295</v>
      </c>
      <c r="BB25" s="66" t="s">
        <v>296</v>
      </c>
      <c r="BC25" s="66" t="s">
        <v>297</v>
      </c>
      <c r="BE25" s="66"/>
      <c r="BF25" s="66" t="s">
        <v>293</v>
      </c>
      <c r="BG25" s="66" t="s">
        <v>294</v>
      </c>
      <c r="BH25" s="66" t="s">
        <v>295</v>
      </c>
      <c r="BI25" s="66" t="s">
        <v>296</v>
      </c>
      <c r="BJ25" s="66" t="s">
        <v>297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221.67490000000001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3.1745576999999998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2.5821451999999998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26.231321000000001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3.3823403999999999</v>
      </c>
      <c r="AJ26" s="66" t="s">
        <v>320</v>
      </c>
      <c r="AK26" s="66">
        <v>320</v>
      </c>
      <c r="AL26" s="66">
        <v>400</v>
      </c>
      <c r="AM26" s="66">
        <v>0</v>
      </c>
      <c r="AN26" s="66">
        <v>1000</v>
      </c>
      <c r="AO26" s="66">
        <v>933.94730000000004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20.963531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4.6538715000000002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3.3986155999999998</v>
      </c>
    </row>
    <row r="33" spans="1:68">
      <c r="A33" s="67" t="s">
        <v>321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8" t="s">
        <v>322</v>
      </c>
      <c r="B34" s="68"/>
      <c r="C34" s="68"/>
      <c r="D34" s="68"/>
      <c r="E34" s="68"/>
      <c r="F34" s="68"/>
      <c r="H34" s="68" t="s">
        <v>323</v>
      </c>
      <c r="I34" s="68"/>
      <c r="J34" s="68"/>
      <c r="K34" s="68"/>
      <c r="L34" s="68"/>
      <c r="M34" s="68"/>
      <c r="O34" s="68" t="s">
        <v>324</v>
      </c>
      <c r="P34" s="68"/>
      <c r="Q34" s="68"/>
      <c r="R34" s="68"/>
      <c r="S34" s="68"/>
      <c r="T34" s="68"/>
      <c r="V34" s="68" t="s">
        <v>325</v>
      </c>
      <c r="W34" s="68"/>
      <c r="X34" s="68"/>
      <c r="Y34" s="68"/>
      <c r="Z34" s="68"/>
      <c r="AA34" s="68"/>
      <c r="AC34" s="68" t="s">
        <v>326</v>
      </c>
      <c r="AD34" s="68"/>
      <c r="AE34" s="68"/>
      <c r="AF34" s="68"/>
      <c r="AG34" s="68"/>
      <c r="AH34" s="68"/>
      <c r="AJ34" s="68" t="s">
        <v>327</v>
      </c>
      <c r="AK34" s="68"/>
      <c r="AL34" s="68"/>
      <c r="AM34" s="68"/>
      <c r="AN34" s="68"/>
      <c r="AO34" s="68"/>
    </row>
    <row r="35" spans="1:68">
      <c r="A35" s="66"/>
      <c r="B35" s="66" t="s">
        <v>293</v>
      </c>
      <c r="C35" s="66" t="s">
        <v>294</v>
      </c>
      <c r="D35" s="66" t="s">
        <v>295</v>
      </c>
      <c r="E35" s="66" t="s">
        <v>296</v>
      </c>
      <c r="F35" s="66" t="s">
        <v>297</v>
      </c>
      <c r="H35" s="66"/>
      <c r="I35" s="66" t="s">
        <v>293</v>
      </c>
      <c r="J35" s="66" t="s">
        <v>294</v>
      </c>
      <c r="K35" s="66" t="s">
        <v>295</v>
      </c>
      <c r="L35" s="66" t="s">
        <v>296</v>
      </c>
      <c r="M35" s="66" t="s">
        <v>297</v>
      </c>
      <c r="O35" s="66"/>
      <c r="P35" s="66" t="s">
        <v>293</v>
      </c>
      <c r="Q35" s="66" t="s">
        <v>294</v>
      </c>
      <c r="R35" s="66" t="s">
        <v>295</v>
      </c>
      <c r="S35" s="66" t="s">
        <v>296</v>
      </c>
      <c r="T35" s="66" t="s">
        <v>297</v>
      </c>
      <c r="V35" s="66"/>
      <c r="W35" s="66" t="s">
        <v>293</v>
      </c>
      <c r="X35" s="66" t="s">
        <v>294</v>
      </c>
      <c r="Y35" s="66" t="s">
        <v>295</v>
      </c>
      <c r="Z35" s="66" t="s">
        <v>296</v>
      </c>
      <c r="AA35" s="66" t="s">
        <v>297</v>
      </c>
      <c r="AC35" s="66"/>
      <c r="AD35" s="66" t="s">
        <v>293</v>
      </c>
      <c r="AE35" s="66" t="s">
        <v>294</v>
      </c>
      <c r="AF35" s="66" t="s">
        <v>295</v>
      </c>
      <c r="AG35" s="66" t="s">
        <v>296</v>
      </c>
      <c r="AH35" s="66" t="s">
        <v>297</v>
      </c>
      <c r="AJ35" s="66"/>
      <c r="AK35" s="66" t="s">
        <v>293</v>
      </c>
      <c r="AL35" s="66" t="s">
        <v>294</v>
      </c>
      <c r="AM35" s="66" t="s">
        <v>295</v>
      </c>
      <c r="AN35" s="66" t="s">
        <v>296</v>
      </c>
      <c r="AO35" s="66" t="s">
        <v>297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756.43899999999996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1819.6116999999999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8304.4950000000008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5207.9727000000003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118.45471999999999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250.82480000000001</v>
      </c>
    </row>
    <row r="43" spans="1:68">
      <c r="A43" s="67" t="s">
        <v>328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329</v>
      </c>
      <c r="B44" s="68"/>
      <c r="C44" s="68"/>
      <c r="D44" s="68"/>
      <c r="E44" s="68"/>
      <c r="F44" s="68"/>
      <c r="H44" s="68" t="s">
        <v>330</v>
      </c>
      <c r="I44" s="68"/>
      <c r="J44" s="68"/>
      <c r="K44" s="68"/>
      <c r="L44" s="68"/>
      <c r="M44" s="68"/>
      <c r="O44" s="68" t="s">
        <v>331</v>
      </c>
      <c r="P44" s="68"/>
      <c r="Q44" s="68"/>
      <c r="R44" s="68"/>
      <c r="S44" s="68"/>
      <c r="T44" s="68"/>
      <c r="V44" s="68" t="s">
        <v>332</v>
      </c>
      <c r="W44" s="68"/>
      <c r="X44" s="68"/>
      <c r="Y44" s="68"/>
      <c r="Z44" s="68"/>
      <c r="AA44" s="68"/>
      <c r="AC44" s="68" t="s">
        <v>333</v>
      </c>
      <c r="AD44" s="68"/>
      <c r="AE44" s="68"/>
      <c r="AF44" s="68"/>
      <c r="AG44" s="68"/>
      <c r="AH44" s="68"/>
      <c r="AJ44" s="68" t="s">
        <v>334</v>
      </c>
      <c r="AK44" s="68"/>
      <c r="AL44" s="68"/>
      <c r="AM44" s="68"/>
      <c r="AN44" s="68"/>
      <c r="AO44" s="68"/>
      <c r="AQ44" s="68" t="s">
        <v>335</v>
      </c>
      <c r="AR44" s="68"/>
      <c r="AS44" s="68"/>
      <c r="AT44" s="68"/>
      <c r="AU44" s="68"/>
      <c r="AV44" s="68"/>
      <c r="AX44" s="68" t="s">
        <v>336</v>
      </c>
      <c r="AY44" s="68"/>
      <c r="AZ44" s="68"/>
      <c r="BA44" s="68"/>
      <c r="BB44" s="68"/>
      <c r="BC44" s="68"/>
      <c r="BE44" s="68" t="s">
        <v>337</v>
      </c>
      <c r="BF44" s="68"/>
      <c r="BG44" s="68"/>
      <c r="BH44" s="68"/>
      <c r="BI44" s="68"/>
      <c r="BJ44" s="68"/>
    </row>
    <row r="45" spans="1:68">
      <c r="A45" s="66"/>
      <c r="B45" s="66" t="s">
        <v>293</v>
      </c>
      <c r="C45" s="66" t="s">
        <v>294</v>
      </c>
      <c r="D45" s="66" t="s">
        <v>295</v>
      </c>
      <c r="E45" s="66" t="s">
        <v>296</v>
      </c>
      <c r="F45" s="66" t="s">
        <v>297</v>
      </c>
      <c r="H45" s="66"/>
      <c r="I45" s="66" t="s">
        <v>293</v>
      </c>
      <c r="J45" s="66" t="s">
        <v>294</v>
      </c>
      <c r="K45" s="66" t="s">
        <v>295</v>
      </c>
      <c r="L45" s="66" t="s">
        <v>296</v>
      </c>
      <c r="M45" s="66" t="s">
        <v>297</v>
      </c>
      <c r="O45" s="66"/>
      <c r="P45" s="66" t="s">
        <v>293</v>
      </c>
      <c r="Q45" s="66" t="s">
        <v>294</v>
      </c>
      <c r="R45" s="66" t="s">
        <v>295</v>
      </c>
      <c r="S45" s="66" t="s">
        <v>296</v>
      </c>
      <c r="T45" s="66" t="s">
        <v>297</v>
      </c>
      <c r="V45" s="66"/>
      <c r="W45" s="66" t="s">
        <v>293</v>
      </c>
      <c r="X45" s="66" t="s">
        <v>294</v>
      </c>
      <c r="Y45" s="66" t="s">
        <v>295</v>
      </c>
      <c r="Z45" s="66" t="s">
        <v>296</v>
      </c>
      <c r="AA45" s="66" t="s">
        <v>297</v>
      </c>
      <c r="AC45" s="66"/>
      <c r="AD45" s="66" t="s">
        <v>293</v>
      </c>
      <c r="AE45" s="66" t="s">
        <v>294</v>
      </c>
      <c r="AF45" s="66" t="s">
        <v>295</v>
      </c>
      <c r="AG45" s="66" t="s">
        <v>296</v>
      </c>
      <c r="AH45" s="66" t="s">
        <v>297</v>
      </c>
      <c r="AJ45" s="66"/>
      <c r="AK45" s="66" t="s">
        <v>293</v>
      </c>
      <c r="AL45" s="66" t="s">
        <v>294</v>
      </c>
      <c r="AM45" s="66" t="s">
        <v>295</v>
      </c>
      <c r="AN45" s="66" t="s">
        <v>296</v>
      </c>
      <c r="AO45" s="66" t="s">
        <v>297</v>
      </c>
      <c r="AQ45" s="66"/>
      <c r="AR45" s="66" t="s">
        <v>293</v>
      </c>
      <c r="AS45" s="66" t="s">
        <v>294</v>
      </c>
      <c r="AT45" s="66" t="s">
        <v>295</v>
      </c>
      <c r="AU45" s="66" t="s">
        <v>296</v>
      </c>
      <c r="AV45" s="66" t="s">
        <v>297</v>
      </c>
      <c r="AX45" s="66"/>
      <c r="AY45" s="66" t="s">
        <v>293</v>
      </c>
      <c r="AZ45" s="66" t="s">
        <v>294</v>
      </c>
      <c r="BA45" s="66" t="s">
        <v>295</v>
      </c>
      <c r="BB45" s="66" t="s">
        <v>296</v>
      </c>
      <c r="BC45" s="66" t="s">
        <v>297</v>
      </c>
      <c r="BE45" s="66"/>
      <c r="BF45" s="66" t="s">
        <v>293</v>
      </c>
      <c r="BG45" s="66" t="s">
        <v>294</v>
      </c>
      <c r="BH45" s="66" t="s">
        <v>295</v>
      </c>
      <c r="BI45" s="66" t="s">
        <v>296</v>
      </c>
      <c r="BJ45" s="66" t="s">
        <v>297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27.393111999999999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16.628473</v>
      </c>
      <c r="O46" s="66" t="s">
        <v>338</v>
      </c>
      <c r="P46" s="66">
        <v>600</v>
      </c>
      <c r="Q46" s="66">
        <v>800</v>
      </c>
      <c r="R46" s="66">
        <v>0</v>
      </c>
      <c r="S46" s="66">
        <v>10000</v>
      </c>
      <c r="T46" s="66">
        <v>1323.6729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3.8301583E-2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4.1749879999999999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432.71895999999998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150.25548000000001</v>
      </c>
      <c r="AX46" s="66" t="s">
        <v>339</v>
      </c>
      <c r="AY46" s="66"/>
      <c r="AZ46" s="66"/>
      <c r="BA46" s="66"/>
      <c r="BB46" s="66"/>
      <c r="BC46" s="66"/>
      <c r="BE46" s="66" t="s">
        <v>340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341</v>
      </c>
      <c r="B2" s="62" t="s">
        <v>342</v>
      </c>
      <c r="C2" s="62" t="s">
        <v>343</v>
      </c>
      <c r="D2" s="62">
        <v>64</v>
      </c>
      <c r="E2" s="62">
        <v>2505.6212999999998</v>
      </c>
      <c r="F2" s="62">
        <v>319.36487</v>
      </c>
      <c r="G2" s="62">
        <v>85.027596000000003</v>
      </c>
      <c r="H2" s="62">
        <v>41.188920000000003</v>
      </c>
      <c r="I2" s="62">
        <v>43.838676</v>
      </c>
      <c r="J2" s="62">
        <v>117.182014</v>
      </c>
      <c r="K2" s="62">
        <v>48.165774999999996</v>
      </c>
      <c r="L2" s="62">
        <v>69.016234999999995</v>
      </c>
      <c r="M2" s="62">
        <v>41.867446999999999</v>
      </c>
      <c r="N2" s="62">
        <v>4.9020099999999998</v>
      </c>
      <c r="O2" s="62">
        <v>23.544440999999999</v>
      </c>
      <c r="P2" s="62">
        <v>1591.6119000000001</v>
      </c>
      <c r="Q2" s="62">
        <v>39.294486999999997</v>
      </c>
      <c r="R2" s="62">
        <v>842.17280000000005</v>
      </c>
      <c r="S2" s="62">
        <v>155.30939000000001</v>
      </c>
      <c r="T2" s="62">
        <v>8242.3619999999992</v>
      </c>
      <c r="U2" s="62">
        <v>10.398529</v>
      </c>
      <c r="V2" s="62">
        <v>32.259779999999999</v>
      </c>
      <c r="W2" s="62">
        <v>473.65109999999999</v>
      </c>
      <c r="X2" s="62">
        <v>221.67490000000001</v>
      </c>
      <c r="Y2" s="62">
        <v>3.1745576999999998</v>
      </c>
      <c r="Z2" s="62">
        <v>2.5821451999999998</v>
      </c>
      <c r="AA2" s="62">
        <v>26.231321000000001</v>
      </c>
      <c r="AB2" s="62">
        <v>3.3823403999999999</v>
      </c>
      <c r="AC2" s="62">
        <v>933.94730000000004</v>
      </c>
      <c r="AD2" s="62">
        <v>20.963531</v>
      </c>
      <c r="AE2" s="62">
        <v>4.6538715000000002</v>
      </c>
      <c r="AF2" s="62">
        <v>3.3986155999999998</v>
      </c>
      <c r="AG2" s="62">
        <v>756.43899999999996</v>
      </c>
      <c r="AH2" s="62">
        <v>530.06359999999995</v>
      </c>
      <c r="AI2" s="62">
        <v>226.37538000000001</v>
      </c>
      <c r="AJ2" s="62">
        <v>1819.6116999999999</v>
      </c>
      <c r="AK2" s="62">
        <v>8304.4950000000008</v>
      </c>
      <c r="AL2" s="62">
        <v>118.45471999999999</v>
      </c>
      <c r="AM2" s="62">
        <v>5207.9727000000003</v>
      </c>
      <c r="AN2" s="62">
        <v>250.82480000000001</v>
      </c>
      <c r="AO2" s="62">
        <v>27.393111999999999</v>
      </c>
      <c r="AP2" s="62">
        <v>19.347435000000001</v>
      </c>
      <c r="AQ2" s="62">
        <v>8.0456760000000003</v>
      </c>
      <c r="AR2" s="62">
        <v>16.628473</v>
      </c>
      <c r="AS2" s="62">
        <v>1323.6729</v>
      </c>
      <c r="AT2" s="62">
        <v>3.8301583E-2</v>
      </c>
      <c r="AU2" s="62">
        <v>4.1749879999999999</v>
      </c>
      <c r="AV2" s="62">
        <v>432.71895999999998</v>
      </c>
      <c r="AW2" s="62">
        <v>150.25548000000001</v>
      </c>
      <c r="AX2" s="62">
        <v>0.34152179999999999</v>
      </c>
      <c r="AY2" s="62">
        <v>2.8272324000000002</v>
      </c>
      <c r="AZ2" s="62">
        <v>553.01684999999998</v>
      </c>
      <c r="BA2" s="62">
        <v>82.010440000000003</v>
      </c>
      <c r="BB2" s="62">
        <v>23.290652999999999</v>
      </c>
      <c r="BC2" s="62">
        <v>30.781889</v>
      </c>
      <c r="BD2" s="62">
        <v>27.91413</v>
      </c>
      <c r="BE2" s="62">
        <v>3.0331446999999998</v>
      </c>
      <c r="BF2" s="62">
        <v>7.4922579999999996</v>
      </c>
      <c r="BG2" s="62">
        <v>1.1518281E-3</v>
      </c>
      <c r="BH2" s="62">
        <v>1.4234645999999999E-3</v>
      </c>
      <c r="BI2" s="62">
        <v>1.469438E-3</v>
      </c>
      <c r="BJ2" s="62">
        <v>5.0650239999999999E-2</v>
      </c>
      <c r="BK2" s="62">
        <v>8.8602166000000004E-5</v>
      </c>
      <c r="BL2" s="62">
        <v>0.22367075</v>
      </c>
      <c r="BM2" s="62">
        <v>4.5522213000000002</v>
      </c>
      <c r="BN2" s="62">
        <v>0.91032290000000005</v>
      </c>
      <c r="BO2" s="62">
        <v>71.461005999999998</v>
      </c>
      <c r="BP2" s="62">
        <v>11.965724</v>
      </c>
      <c r="BQ2" s="62">
        <v>22.773524999999999</v>
      </c>
      <c r="BR2" s="62">
        <v>90.291520000000006</v>
      </c>
      <c r="BS2" s="62">
        <v>43.656030000000001</v>
      </c>
      <c r="BT2" s="62">
        <v>11.283897</v>
      </c>
      <c r="BU2" s="62">
        <v>0.26690409999999998</v>
      </c>
      <c r="BV2" s="62">
        <v>0.16504205999999999</v>
      </c>
      <c r="BW2" s="62">
        <v>0.85463120000000004</v>
      </c>
      <c r="BX2" s="62">
        <v>2.7511714</v>
      </c>
      <c r="BY2" s="62">
        <v>0.20967577000000001</v>
      </c>
      <c r="BZ2" s="62">
        <v>1.9332209999999999E-3</v>
      </c>
      <c r="CA2" s="62">
        <v>1.7148372999999999</v>
      </c>
      <c r="CB2" s="62">
        <v>5.0283979999999999E-2</v>
      </c>
      <c r="CC2" s="62">
        <v>0.35562187000000001</v>
      </c>
      <c r="CD2" s="62">
        <v>4.268694</v>
      </c>
      <c r="CE2" s="62">
        <v>9.1984845999999995E-2</v>
      </c>
      <c r="CF2" s="62">
        <v>1.7438419000000001</v>
      </c>
      <c r="CG2" s="62">
        <v>4.9500000000000003E-7</v>
      </c>
      <c r="CH2" s="62">
        <v>0.15298386</v>
      </c>
      <c r="CI2" s="62">
        <v>2.5329929999999999E-3</v>
      </c>
      <c r="CJ2" s="62">
        <v>9.4385200000000005</v>
      </c>
      <c r="CK2" s="62">
        <v>1.8949219999999999E-2</v>
      </c>
      <c r="CL2" s="62">
        <v>2.5845600000000002</v>
      </c>
      <c r="CM2" s="62">
        <v>4.2424489999999997</v>
      </c>
      <c r="CN2" s="62">
        <v>3386.9011</v>
      </c>
      <c r="CO2" s="62">
        <v>5730.8440000000001</v>
      </c>
      <c r="CP2" s="62">
        <v>4614.6576999999997</v>
      </c>
      <c r="CQ2" s="62">
        <v>1466.3326</v>
      </c>
      <c r="CR2" s="62">
        <v>750.34</v>
      </c>
      <c r="CS2" s="62">
        <v>422.51898</v>
      </c>
      <c r="CT2" s="62">
        <v>3313.7417</v>
      </c>
      <c r="CU2" s="62">
        <v>2239.3787000000002</v>
      </c>
      <c r="CV2" s="62">
        <v>1155.943</v>
      </c>
      <c r="CW2" s="62">
        <v>2785.1963000000001</v>
      </c>
      <c r="CX2" s="62">
        <v>789.14490000000001</v>
      </c>
      <c r="CY2" s="62">
        <v>4020.1554999999998</v>
      </c>
      <c r="CZ2" s="62">
        <v>2603.9070000000002</v>
      </c>
      <c r="DA2" s="62">
        <v>5340.7524000000003</v>
      </c>
      <c r="DB2" s="62">
        <v>4717.9326000000001</v>
      </c>
      <c r="DC2" s="62">
        <v>7770.8486000000003</v>
      </c>
      <c r="DD2" s="62">
        <v>12268.044</v>
      </c>
      <c r="DE2" s="62">
        <v>3307.9512</v>
      </c>
      <c r="DF2" s="62">
        <v>4368.1532999999999</v>
      </c>
      <c r="DG2" s="62">
        <v>2931.2224000000001</v>
      </c>
      <c r="DH2" s="62">
        <v>211.87593000000001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 ht="17.45">
      <c r="A6">
        <f>BA2</f>
        <v>82.010440000000003</v>
      </c>
      <c r="B6">
        <f>BB2</f>
        <v>23.290652999999999</v>
      </c>
      <c r="C6">
        <f>BC2</f>
        <v>30.781889</v>
      </c>
      <c r="D6">
        <f>BD2</f>
        <v>27.91413</v>
      </c>
    </row>
    <row r="7" spans="1:113" ht="17.45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20321</v>
      </c>
      <c r="C2" s="57">
        <f ca="1">YEAR(TODAY())-YEAR(B2)+IF(TODAY()&gt;=DATE(YEAR(TODAY()),MONTH(B2),DAY(B2)),0,-1)</f>
        <v>64</v>
      </c>
      <c r="E2" s="53">
        <v>154.9</v>
      </c>
      <c r="F2" s="54" t="s">
        <v>40</v>
      </c>
      <c r="G2" s="53">
        <v>50.6</v>
      </c>
      <c r="H2" s="52" t="s">
        <v>42</v>
      </c>
      <c r="I2" s="73">
        <f>ROUND(G3/E3^2,1)</f>
        <v>21.1</v>
      </c>
    </row>
    <row r="3" spans="1:9">
      <c r="E3" s="52">
        <f>E2/100</f>
        <v>1.5490000000000002</v>
      </c>
      <c r="F3" s="52" t="s">
        <v>41</v>
      </c>
      <c r="G3" s="52">
        <f>G2</f>
        <v>50.6</v>
      </c>
      <c r="H3" s="52" t="s">
        <v>42</v>
      </c>
      <c r="I3" s="73"/>
    </row>
    <row r="4" spans="1:9">
      <c r="A4" t="s">
        <v>274</v>
      </c>
    </row>
    <row r="5" spans="1:9" ht="17.45">
      <c r="B5" s="61">
        <v>43755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sqref="A1:N1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7.45">
      <c r="E2" s="75" t="str">
        <f>'DRIs DATA'!B1</f>
        <v>(설문지 : FFQ 95문항 설문지, 사용자 : 차귀희, ID : H1900082)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03월 11일 13:49:07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J17" sqref="J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0" t="s">
        <v>31</v>
      </c>
      <c r="D10" s="90"/>
      <c r="E10" s="91"/>
      <c r="F10" s="94">
        <f>'개인정보 및 신체계측 입력'!B5</f>
        <v>43755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>
      <c r="C12" s="90" t="s">
        <v>33</v>
      </c>
      <c r="D12" s="90"/>
      <c r="E12" s="91"/>
      <c r="F12" s="99">
        <f ca="1">'개인정보 및 신체계측 입력'!C2</f>
        <v>64</v>
      </c>
      <c r="G12" s="99"/>
      <c r="H12" s="99"/>
      <c r="I12" s="99"/>
      <c r="K12" s="141">
        <f>'개인정보 및 신체계측 입력'!E2</f>
        <v>154.9</v>
      </c>
      <c r="L12" s="142"/>
      <c r="M12" s="135">
        <f>'개인정보 및 신체계측 입력'!G2</f>
        <v>50.6</v>
      </c>
      <c r="N12" s="136"/>
      <c r="O12" s="131" t="s">
        <v>272</v>
      </c>
      <c r="P12" s="128"/>
      <c r="Q12" s="95">
        <f>'개인정보 및 신체계측 입력'!I2</f>
        <v>21.1</v>
      </c>
      <c r="R12" s="95"/>
      <c r="S12" s="95"/>
    </row>
    <row r="13" spans="1:19" ht="18" customHeight="1" thickBot="1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>
      <c r="C14" s="92" t="s">
        <v>32</v>
      </c>
      <c r="D14" s="92"/>
      <c r="E14" s="93"/>
      <c r="F14" s="96" t="str">
        <f>MID('DRIs DATA'!B1,28,3)</f>
        <v>차귀희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61.231000000000002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16.302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22.466999999999999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0.9</v>
      </c>
      <c r="P69" s="86"/>
      <c r="Q69" s="38" t="s">
        <v>55</v>
      </c>
      <c r="R69" s="36"/>
      <c r="S69" s="36"/>
      <c r="T69" s="6"/>
    </row>
    <row r="70" spans="2:21" ht="18" customHeight="1" thickBot="1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16.5</v>
      </c>
      <c r="L72" s="37" t="s">
        <v>54</v>
      </c>
      <c r="M72" s="37">
        <f>ROUND('DRIs DATA'!K8,1)</f>
        <v>7.6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>
      <c r="B94" s="126" t="s">
        <v>172</v>
      </c>
      <c r="C94" s="76"/>
      <c r="D94" s="76"/>
      <c r="E94" s="76"/>
      <c r="F94" s="78">
        <f>ROUND('DRIs DATA'!F16/'DRIs DATA'!C16*100,2)</f>
        <v>112.29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268.83</v>
      </c>
      <c r="R94" s="76" t="s">
        <v>168</v>
      </c>
      <c r="S94" s="76"/>
      <c r="T94" s="7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>
      <c r="B121" s="44" t="s">
        <v>172</v>
      </c>
      <c r="C121" s="16"/>
      <c r="D121" s="16"/>
      <c r="E121" s="15"/>
      <c r="F121" s="78">
        <f>ROUND('DRIs DATA'!F26/'DRIs DATA'!C26*100,2)</f>
        <v>221.67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225.49</v>
      </c>
      <c r="R121" s="76" t="s">
        <v>167</v>
      </c>
      <c r="S121" s="76"/>
      <c r="T121" s="7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>
      <c r="B172" s="43" t="s">
        <v>172</v>
      </c>
      <c r="C172" s="20"/>
      <c r="D172" s="20"/>
      <c r="E172" s="6"/>
      <c r="F172" s="78">
        <f>ROUND('DRIs DATA'!F36/'DRIs DATA'!C36*100,2)</f>
        <v>94.55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553.63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>
      <c r="B197" s="43" t="s">
        <v>172</v>
      </c>
      <c r="C197" s="20"/>
      <c r="D197" s="20"/>
      <c r="E197" s="6"/>
      <c r="F197" s="78">
        <f>ROUND('DRIs DATA'!F46/'DRIs DATA'!C46*100,2)</f>
        <v>273.93</v>
      </c>
      <c r="G197" s="78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>
      <c r="K205" s="10"/>
    </row>
    <row r="206" spans="2:20" ht="18" customHeight="1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2020-03-11T08:57:27Z</cp:lastPrinted>
  <dcterms:created xsi:type="dcterms:W3CDTF">2015-06-13T08:19:18Z</dcterms:created>
  <dcterms:modified xsi:type="dcterms:W3CDTF">2020-03-11T08:57:31Z</dcterms:modified>
</cp:coreProperties>
</file>