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8655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<sst xmlns="http://schemas.openxmlformats.org/spreadsheetml/2006/main" count="692" uniqueCount="283">
  <si>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</si>
  <si>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</si>
  <si>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</si>
  <si>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</si>
  <si>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</si>
  <si>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</si>
  <si>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</si>
  <si>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</si>
  <si>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</si>
  <si>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</si>
  <si>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</si>
  <si>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</si>
  <si>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</si>
  <si>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</si>
  <si>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</si>
  <si>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</si>
  <si>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</si>
  <si>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</si>
  <si>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</si>
  <si>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</si>
  <si>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</si>
  <si>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</si>
  <si>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</si>
  <si>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</si>
  <si>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</si>
  <si>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</si>
  <si>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</si>
  <si>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</si>
  <si>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</si>
  <si>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</si>
  <si>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</si>
  <si>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</si>
  <si>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</si>
  <si>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</si>
  <si>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</si>
  <si>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</si>
  <si>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</si>
  <si>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</si>
  <si>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</si>
  <si>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</si>
  <si>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</si>
  <si>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</si>
  <si>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</si>
  <si>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</si>
  <si>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</si>
  <si>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</si>
  <si>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</si>
  <si>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</si>
  <si>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</si>
  <si>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</si>
  <si>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</si>
  <si>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</si>
  <si>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</si>
  <si>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</si>
  <si>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</si>
  <si>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</si>
  <si>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</si>
  <si>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</si>
  <si>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</si>
  <si>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</si>
  <si>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</si>
  <si>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</si>
  <si>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</si>
  <si>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</si>
  <si>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</si>
  <si>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</si>
  <si>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</si>
  <si>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</si>
  <si>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</si>
  <si>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</si>
  <si>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</si>
  <si>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</si>
  <si>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</si>
  <si>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</si>
  <si>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</si>
  <si>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</si>
  <si>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</si>
  <si>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</si>
  <si>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</si>
  <si>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</si>
  <si>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</si>
  <si>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</si>
  <si>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</si>
  <si>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</si>
  <si>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</si>
  <si>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</si>
  <si>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</si>
  <si>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</si>
  <si>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</si>
  <si>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</si>
  <si>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</si>
  <si>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</si>
  <si>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</si>
  <si>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</si>
  <si>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</si>
  <si>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</si>
  <si>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</si>
  <si>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</si>
  <si>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</si>
  <si>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</si>
  <si>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</si>
  <si>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</si>
  <si>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</si>
  <si>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</si>
  <si>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</si>
  <si>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</si>
  <si>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</si>
  <si>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</si>
  <si>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</si>
  <si>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</si>
  <si>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</si>
  <si>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</si>
  <si>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</si>
  <si>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</si>
  <si>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</si>
  <si>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</si>
  <si>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</si>
  <si>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</si>
  <si>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</si>
  <si>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</si>
  <si>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</si>
  <si>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</si>
  <si>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</si>
  <si>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</si>
  <si>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</si>
  <si>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</si>
  <si>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</si>
  <si>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</si>
  <si>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</si>
  <si>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</si>
  <si>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</si>
  <si>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</si>
  <si>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</si>
  <si>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</si>
  <si>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</si>
  <si>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</si>
  <si>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</si>
  <si>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</si>
  <si>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</si>
  <si>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</si>
  <si>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</si>
  <si>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</si>
  <si>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</si>
  <si>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</si>
  <si>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</si>
  <si>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</si>
  <si>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</si>
  <si>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</si>
  <si>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</si>
  <si>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</si>
  <si>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</si>
  <si>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</si>
  <si>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</si>
  <si>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</si>
  <si>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</si>
  <si>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</si>
  <si>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</si>
  <si>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</si>
  <si>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</si>
  <si>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</si>
  <si>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</si>
  <si>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</si>
  <si>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</si>
  <si>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</si>
  <si>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</si>
  <si>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</si>
  <si>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</si>
  <si>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</si>
  <si>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</si>
  <si>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</si>
  <si>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</si>
  <si>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</si>
  <si>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</si>
  <si>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</si>
  <si>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</si>
  <si>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</si>
  <si>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</si>
  <si>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</si>
  <si>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</si>
  <si>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</si>
  <si>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</si>
  <si>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</si>
  <si>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</si>
  <si>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</si>
  <si>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</si>
  <si>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</si>
  <si>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</si>
  <si>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</si>
  <si>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</si>
  <si>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</si>
  <si>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</si>
  <si>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</si>
  <si>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</si>
  <si>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</si>
  <si>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</si>
  <si>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</si>
  <si>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</si>
  <si>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</si>
  <si>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</si>
  <si>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</si>
  <si>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</si>
  <si>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</si>
  <si>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</si>
  <si>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</si>
  <si>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</si>
  <si>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</si>
  <si>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</si>
  <si>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</si>
  <si>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</si>
  <si>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</si>
  <si>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</si>
  <si>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</si>
  <si>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</si>
  <si>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</si>
  <si>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</si>
  <si>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</si>
  <si>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</si>
  <si>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</si>
  <si>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</si>
  <si>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</si>
  <si>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</si>
  <si>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</si>
  <si>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</si>
  <si>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</si>
  <si>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</si>
  <si>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</si>
  <si>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</si>
  <si>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</si>
  <si>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</si>
  <si>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</si>
  <si>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</si>
  <si>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</si>
  <si>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</si>
  <si>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</si>
  <si>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</si>
  <si>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</si>
  <si>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</si>
  <si>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</si>
  <si>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</si>
  <si>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</si>
  <si>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</si>
  <si>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</si>
  <si>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</si>
  <si>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</si>
  <si>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</si>
  <si>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</si>
  <si>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</si>
  <si>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</si>
  <si>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</si>
  <si>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</si>
  <si>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</si>
  <si>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</si>
  <si>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</si>
  <si>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</si>
  <si>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</si>
  <si>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</si>
  <si>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</si>
  <si>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</si>
  <si>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</si>
  <si>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</si>
  <si>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</si>
  <si>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</si>
  <si>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</si>
  <si>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</si>
  <si>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</si>
  <si>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</si>
  <si>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</si>
  <si>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</si>
  <si>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</si>
  <si>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</si>
  <si>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</si>
  <si>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</si>
  <si>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</si>
  <si>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</si>
  <si>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</si>
  <si>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</si>
  <si>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</si>
  <si>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(설문지 : FFQ 95문항 설문지, 사용자 : 오은숙, ID : H1900088)</t>
  </si>
  <si>
    <t>출력시각</t>
  </si>
  <si>
    <t>2020년 03월 11일 13:42:26</t>
  </si>
  <si>
    <t>H1900088</t>
  </si>
  <si>
    <t>오은숙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</si>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</sst>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105.19844000000001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8623488"/>
        <c:axId val="208625024"/>
      </c:barChart>
      <c:catAx>
        <c:axId val="20862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625024"/>
        <c:crosses val="autoZero"/>
        <c:auto val="1"/>
        <c:lblAlgn val="ctr"/>
        <c:lblOffset val="100"/>
        <c:noMultiLvlLbl val="0"/>
      </c:catAx>
      <c:valAx>
        <c:axId val="20862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6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4.7675280000000004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778560"/>
        <c:axId val="209780096"/>
      </c:barChart>
      <c:catAx>
        <c:axId val="20977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80096"/>
        <c:crosses val="autoZero"/>
        <c:auto val="1"/>
        <c:lblAlgn val="ctr"/>
        <c:lblOffset val="100"/>
        <c:noMultiLvlLbl val="0"/>
      </c:catAx>
      <c:valAx>
        <c:axId val="20978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77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5.2258709999999997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871808"/>
        <c:axId val="210873344"/>
      </c:barChart>
      <c:catAx>
        <c:axId val="2108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873344"/>
        <c:crosses val="autoZero"/>
        <c:auto val="1"/>
        <c:lblAlgn val="ctr"/>
        <c:lblOffset val="100"/>
        <c:noMultiLvlLbl val="0"/>
      </c:catAx>
      <c:valAx>
        <c:axId val="21087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87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2037.1034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12480"/>
        <c:axId val="209414016"/>
      </c:barChart>
      <c:catAx>
        <c:axId val="2094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414016"/>
        <c:crosses val="autoZero"/>
        <c:auto val="1"/>
        <c:lblAlgn val="ctr"/>
        <c:lblOffset val="100"/>
        <c:noMultiLvlLbl val="0"/>
      </c:catAx>
      <c:valAx>
        <c:axId val="209414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6124.0330000000004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47936"/>
        <c:axId val="209326848"/>
      </c:barChart>
      <c:catAx>
        <c:axId val="20944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326848"/>
        <c:crosses val="autoZero"/>
        <c:auto val="1"/>
        <c:lblAlgn val="ctr"/>
        <c:lblOffset val="100"/>
        <c:noMultiLvlLbl val="0"/>
      </c:catAx>
      <c:valAx>
        <c:axId val="2093268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289.09348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356672"/>
        <c:axId val="209358208"/>
      </c:barChart>
      <c:catAx>
        <c:axId val="2093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358208"/>
        <c:crosses val="autoZero"/>
        <c:auto val="1"/>
        <c:lblAlgn val="ctr"/>
        <c:lblOffset val="100"/>
        <c:noMultiLvlLbl val="0"/>
      </c:catAx>
      <c:valAx>
        <c:axId val="20935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35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193.13068000000001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466112"/>
        <c:axId val="209467648"/>
      </c:barChart>
      <c:catAx>
        <c:axId val="2094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467648"/>
        <c:crosses val="autoZero"/>
        <c:auto val="1"/>
        <c:lblAlgn val="ctr"/>
        <c:lblOffset val="100"/>
        <c:noMultiLvlLbl val="0"/>
      </c:catAx>
      <c:valAx>
        <c:axId val="20946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46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18.337962999999998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05664"/>
        <c:axId val="209511552"/>
      </c:barChart>
      <c:catAx>
        <c:axId val="2095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11552"/>
        <c:crosses val="autoZero"/>
        <c:auto val="1"/>
        <c:lblAlgn val="ctr"/>
        <c:lblOffset val="100"/>
        <c:noMultiLvlLbl val="0"/>
      </c:catAx>
      <c:valAx>
        <c:axId val="209511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0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1299.778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0925824"/>
        <c:axId val="210939904"/>
      </c:barChart>
      <c:catAx>
        <c:axId val="21092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939904"/>
        <c:crosses val="autoZero"/>
        <c:auto val="1"/>
        <c:lblAlgn val="ctr"/>
        <c:lblOffset val="100"/>
        <c:noMultiLvlLbl val="0"/>
      </c:catAx>
      <c:valAx>
        <c:axId val="210939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092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5.5328759999999998E-2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31168"/>
        <c:axId val="211032704"/>
      </c:barChart>
      <c:catAx>
        <c:axId val="21103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32704"/>
        <c:crosses val="autoZero"/>
        <c:auto val="1"/>
        <c:lblAlgn val="ctr"/>
        <c:lblOffset val="100"/>
        <c:noMultiLvlLbl val="0"/>
      </c:catAx>
      <c:valAx>
        <c:axId val="211032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7.0808263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075072"/>
        <c:axId val="211076608"/>
      </c:barChart>
      <c:catAx>
        <c:axId val="21107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076608"/>
        <c:crosses val="autoZero"/>
        <c:auto val="1"/>
        <c:lblAlgn val="ctr"/>
        <c:lblOffset val="100"/>
        <c:noMultiLvlLbl val="0"/>
      </c:catAx>
      <c:valAx>
        <c:axId val="211076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07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42.755279999999999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196544"/>
        <c:axId val="209198080"/>
      </c:barChart>
      <c:catAx>
        <c:axId val="2091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98080"/>
        <c:crosses val="autoZero"/>
        <c:auto val="1"/>
        <c:lblAlgn val="ctr"/>
        <c:lblOffset val="100"/>
        <c:noMultiLvlLbl val="0"/>
      </c:catAx>
      <c:valAx>
        <c:axId val="209198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19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183.52112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611456"/>
        <c:axId val="216621440"/>
      </c:barChart>
      <c:catAx>
        <c:axId val="2166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621440"/>
        <c:crosses val="autoZero"/>
        <c:auto val="1"/>
        <c:lblAlgn val="ctr"/>
        <c:lblOffset val="100"/>
        <c:noMultiLvlLbl val="0"/>
      </c:catAx>
      <c:valAx>
        <c:axId val="21662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61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146.41942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655744"/>
        <c:axId val="216657280"/>
      </c:barChart>
      <c:catAx>
        <c:axId val="21665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657280"/>
        <c:crosses val="autoZero"/>
        <c:auto val="1"/>
        <c:lblAlgn val="ctr"/>
        <c:lblOffset val="100"/>
        <c:noMultiLvlLbl val="0"/>
      </c:catAx>
      <c:valAx>
        <c:axId val="21665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6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4.6820000000000004</c:v>
                </c:pt>
                <c:pt idx="1">
                  <c:v>7.7030000000000003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8274560"/>
        <c:axId val="208276096"/>
      </c:barChart>
      <c:catAx>
        <c:axId val="20827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276096"/>
        <c:crosses val="autoZero"/>
        <c:auto val="1"/>
        <c:lblAlgn val="ctr"/>
        <c:lblOffset val="100"/>
        <c:noMultiLvlLbl val="0"/>
      </c:catAx>
      <c:valAx>
        <c:axId val="208276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827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14.965756000000001</c:v>
                </c:pt>
                <c:pt idx="1">
                  <c:v>15.000598999999999</c:v>
                </c:pt>
                <c:pt idx="2">
                  <c:v>14.457642999999999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821.03189999999995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407424"/>
        <c:axId val="216417408"/>
      </c:barChart>
      <c:catAx>
        <c:axId val="21640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417408"/>
        <c:crosses val="autoZero"/>
        <c:auto val="1"/>
        <c:lblAlgn val="ctr"/>
        <c:lblOffset val="100"/>
        <c:noMultiLvlLbl val="0"/>
      </c:catAx>
      <c:valAx>
        <c:axId val="216417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40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28.28492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455424"/>
        <c:axId val="216461312"/>
      </c:barChart>
      <c:catAx>
        <c:axId val="21645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461312"/>
        <c:crosses val="autoZero"/>
        <c:auto val="1"/>
        <c:lblAlgn val="ctr"/>
        <c:lblOffset val="100"/>
        <c:noMultiLvlLbl val="0"/>
      </c:catAx>
      <c:valAx>
        <c:axId val="21646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45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82.134</c:v>
                </c:pt>
                <c:pt idx="1">
                  <c:v>5.7720000000000002</c:v>
                </c:pt>
                <c:pt idx="2">
                  <c:v>12.093999999999999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6565632"/>
        <c:axId val="216567168"/>
      </c:barChart>
      <c:catAx>
        <c:axId val="21656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567168"/>
        <c:crosses val="autoZero"/>
        <c:auto val="1"/>
        <c:lblAlgn val="ctr"/>
        <c:lblOffset val="100"/>
        <c:noMultiLvlLbl val="0"/>
      </c:catAx>
      <c:valAx>
        <c:axId val="21656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565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3750.1235000000001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265664"/>
        <c:axId val="217267200"/>
      </c:barChart>
      <c:catAx>
        <c:axId val="21726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67200"/>
        <c:crosses val="autoZero"/>
        <c:auto val="1"/>
        <c:lblAlgn val="ctr"/>
        <c:lblOffset val="100"/>
        <c:noMultiLvlLbl val="0"/>
      </c:catAx>
      <c:valAx>
        <c:axId val="217267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2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257.2903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301376"/>
        <c:axId val="217302912"/>
      </c:barChart>
      <c:catAx>
        <c:axId val="21730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302912"/>
        <c:crosses val="autoZero"/>
        <c:auto val="1"/>
        <c:lblAlgn val="ctr"/>
        <c:lblOffset val="100"/>
        <c:noMultiLvlLbl val="0"/>
      </c:catAx>
      <c:valAx>
        <c:axId val="217302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30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751.80859999999996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316352"/>
        <c:axId val="217035520"/>
      </c:barChart>
      <c:catAx>
        <c:axId val="21731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35520"/>
        <c:crosses val="autoZero"/>
        <c:auto val="1"/>
        <c:lblAlgn val="ctr"/>
        <c:lblOffset val="100"/>
        <c:noMultiLvlLbl val="0"/>
      </c:catAx>
      <c:valAx>
        <c:axId val="21703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3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5.6808661999999996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241216"/>
        <c:axId val="209242752"/>
      </c:barChart>
      <c:catAx>
        <c:axId val="20924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242752"/>
        <c:crosses val="autoZero"/>
        <c:auto val="1"/>
        <c:lblAlgn val="ctr"/>
        <c:lblOffset val="100"/>
        <c:noMultiLvlLbl val="0"/>
      </c:catAx>
      <c:valAx>
        <c:axId val="20924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24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6483.0029999999997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65344"/>
        <c:axId val="217066880"/>
      </c:barChart>
      <c:catAx>
        <c:axId val="2170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66880"/>
        <c:crosses val="autoZero"/>
        <c:auto val="1"/>
        <c:lblAlgn val="ctr"/>
        <c:lblOffset val="100"/>
        <c:noMultiLvlLbl val="0"/>
      </c:catAx>
      <c:valAx>
        <c:axId val="21706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6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22.211867999999999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088768"/>
        <c:axId val="217090304"/>
      </c:barChart>
      <c:catAx>
        <c:axId val="21708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090304"/>
        <c:crosses val="autoZero"/>
        <c:auto val="1"/>
        <c:lblAlgn val="ctr"/>
        <c:lblOffset val="100"/>
        <c:noMultiLvlLbl val="0"/>
      </c:catAx>
      <c:valAx>
        <c:axId val="21709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08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3.0149791000000001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7111936"/>
        <c:axId val="217228416"/>
      </c:barChart>
      <c:catAx>
        <c:axId val="21711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7228416"/>
        <c:crosses val="autoZero"/>
        <c:auto val="1"/>
        <c:lblAlgn val="ctr"/>
        <c:lblOffset val="100"/>
        <c:noMultiLvlLbl val="0"/>
      </c:catAx>
      <c:valAx>
        <c:axId val="217228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71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367.55792000000002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138432"/>
        <c:axId val="209139968"/>
      </c:barChart>
      <c:catAx>
        <c:axId val="2091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139968"/>
        <c:crosses val="autoZero"/>
        <c:auto val="1"/>
        <c:lblAlgn val="ctr"/>
        <c:lblOffset val="100"/>
        <c:noMultiLvlLbl val="0"/>
      </c:catAx>
      <c:valAx>
        <c:axId val="20913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13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2.4245869999999998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23072"/>
        <c:axId val="209524608"/>
      </c:barChart>
      <c:catAx>
        <c:axId val="20952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4608"/>
        <c:crosses val="autoZero"/>
        <c:auto val="1"/>
        <c:lblAlgn val="ctr"/>
        <c:lblOffset val="100"/>
        <c:noMultiLvlLbl val="0"/>
      </c:catAx>
      <c:valAx>
        <c:axId val="209524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2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24.606498999999999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56992"/>
        <c:axId val="209558528"/>
      </c:barChart>
      <c:catAx>
        <c:axId val="20955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58528"/>
        <c:crosses val="autoZero"/>
        <c:auto val="1"/>
        <c:lblAlgn val="ctr"/>
        <c:lblOffset val="100"/>
        <c:noMultiLvlLbl val="0"/>
      </c:catAx>
      <c:valAx>
        <c:axId val="20955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5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3.0149791000000001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571200"/>
        <c:axId val="209663104"/>
      </c:barChart>
      <c:catAx>
        <c:axId val="209571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663104"/>
        <c:crosses val="autoZero"/>
        <c:auto val="1"/>
        <c:lblAlgn val="ctr"/>
        <c:lblOffset val="100"/>
        <c:noMultiLvlLbl val="0"/>
      </c:catAx>
      <c:valAx>
        <c:axId val="20966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5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882.66859999999997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705984"/>
        <c:axId val="209707776"/>
      </c:barChart>
      <c:catAx>
        <c:axId val="2097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07776"/>
        <c:crosses val="autoZero"/>
        <c:auto val="1"/>
        <c:lblAlgn val="ctr"/>
        <c:lblOffset val="100"/>
        <c:noMultiLvlLbl val="0"/>
      </c:catAx>
      <c:valAx>
        <c:axId val="20970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705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9.3238669999999999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9750272"/>
        <c:axId val="209756160"/>
      </c:barChart>
      <c:catAx>
        <c:axId val="20975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756160"/>
        <c:crosses val="autoZero"/>
        <c:auto val="1"/>
        <c:lblAlgn val="ctr"/>
        <c:lblOffset val="100"/>
        <c:noMultiLvlLbl val="0"/>
      </c:catAx>
      <c:valAx>
        <c:axId val="20975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975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ht="17.45">
      <c r="A1" s="48" t="str">
        <f>'DRIs DATA 입력'!A1</f>
        <v>정보</v>
      </c>
      <c r="B1" s="47" t="str">
        <f>'DRIs DATA 입력'!B1</f>
        <v>(설문지 : FFQ 95문항 설문지, 사용자 : 오은숙, ID : H1900088)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11일 13:42:26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ht="17.4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3750.1235000000001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105.19844000000001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42.755279999999999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82.134</v>
      </c>
      <c r="G8" s="60">
        <f>'DRIs DATA 입력'!G8</f>
        <v>5.7720000000000002</v>
      </c>
      <c r="H8" s="60">
        <f>'DRIs DATA 입력'!H8</f>
        <v>12.093999999999999</v>
      </c>
      <c r="I8" s="47"/>
      <c r="J8" s="60" t="s">
        <v>217</v>
      </c>
      <c r="K8" s="60">
        <f>'DRIs DATA 입력'!K8</f>
        <v>4.6820000000000004</v>
      </c>
      <c r="L8" s="60">
        <f>'DRIs DATA 입력'!L8</f>
        <v>7.7030000000000003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ht="17.4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ht="17.4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ht="17.45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ht="17.4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821.03189999999995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28.28492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5.6808661999999996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367.55792000000002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ht="17.4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ht="17.4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ht="17.4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ht="17.4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ht="17.4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ht="17.4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257.2903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2.9382386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2.4245869999999998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24.606498999999999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3.0149791000000001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882.66859999999997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9.3238669999999999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4.7675280000000004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5.2258709999999997</v>
      </c>
    </row>
    <row r="27" spans="1:62" ht="17.4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17.4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ht="17.4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ht="17.4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ht="17.4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ht="17.4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751.80859999999996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2037.1034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6483.0029999999997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6124.0330000000004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289.09348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193.13068000000001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ht="17.4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ht="17.4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ht="17.4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ht="17.4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ht="17.4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ht="17.4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22.211867999999999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18.337962999999998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1299.778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5.5328759999999998E-2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7.0808263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183.52112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146.41942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5" t="s">
        <v>276</v>
      </c>
      <c r="B1" s="64" t="s">
        <v>277</v>
      </c>
      <c r="C1" s="64"/>
      <c r="D1" s="64"/>
      <c r="E1" s="64"/>
      <c r="F1" s="64"/>
      <c r="G1" s="65" t="s">
        <v>278</v>
      </c>
      <c r="H1" s="64" t="s">
        <v>279</v>
      </c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3" spans="1:27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64"/>
    </row>
    <row r="4" spans="1:27">
      <c r="A4" s="69" t="s">
        <v>57</v>
      </c>
      <c r="B4" s="69"/>
      <c r="C4" s="69"/>
      <c r="D4" s="64"/>
      <c r="E4" s="71" t="s">
        <v>199</v>
      </c>
      <c r="F4" s="72"/>
      <c r="G4" s="72"/>
      <c r="H4" s="73"/>
      <c r="I4" s="64"/>
      <c r="J4" s="71" t="s">
        <v>200</v>
      </c>
      <c r="K4" s="72"/>
      <c r="L4" s="73"/>
      <c r="M4" s="64"/>
      <c r="N4" s="69" t="s">
        <v>201</v>
      </c>
      <c r="O4" s="69"/>
      <c r="P4" s="69"/>
      <c r="Q4" s="69"/>
      <c r="R4" s="69"/>
      <c r="S4" s="69"/>
      <c r="T4" s="64"/>
      <c r="U4" s="69" t="s">
        <v>202</v>
      </c>
      <c r="V4" s="69"/>
      <c r="W4" s="69"/>
      <c r="X4" s="69"/>
      <c r="Y4" s="69"/>
      <c r="Z4" s="69"/>
      <c r="AA4" s="64"/>
    </row>
    <row r="5" spans="1:27">
      <c r="A5" s="66"/>
      <c r="B5" s="66" t="s">
        <v>203</v>
      </c>
      <c r="C5" s="66" t="s">
        <v>204</v>
      </c>
      <c r="D5" s="64"/>
      <c r="E5" s="66"/>
      <c r="F5" s="66" t="s">
        <v>205</v>
      </c>
      <c r="G5" s="66" t="s">
        <v>206</v>
      </c>
      <c r="H5" s="66" t="s">
        <v>201</v>
      </c>
      <c r="I5" s="64"/>
      <c r="J5" s="66"/>
      <c r="K5" s="66" t="s">
        <v>207</v>
      </c>
      <c r="L5" s="66" t="s">
        <v>208</v>
      </c>
      <c r="M5" s="64"/>
      <c r="N5" s="66"/>
      <c r="O5" s="66" t="s">
        <v>209</v>
      </c>
      <c r="P5" s="66" t="s">
        <v>210</v>
      </c>
      <c r="Q5" s="66" t="s">
        <v>211</v>
      </c>
      <c r="R5" s="66" t="s">
        <v>212</v>
      </c>
      <c r="S5" s="66" t="s">
        <v>204</v>
      </c>
      <c r="T5" s="64"/>
      <c r="U5" s="66"/>
      <c r="V5" s="66" t="s">
        <v>209</v>
      </c>
      <c r="W5" s="66" t="s">
        <v>210</v>
      </c>
      <c r="X5" s="66" t="s">
        <v>211</v>
      </c>
      <c r="Y5" s="66" t="s">
        <v>212</v>
      </c>
      <c r="Z5" s="66" t="s">
        <v>204</v>
      </c>
      <c r="AA5" s="64"/>
    </row>
    <row r="6" spans="1:27">
      <c r="A6" s="66" t="s">
        <v>57</v>
      </c>
      <c r="B6" s="66">
        <v>1800</v>
      </c>
      <c r="C6" s="66">
        <v>3750.1235000000001</v>
      </c>
      <c r="D6" s="64"/>
      <c r="E6" s="66" t="s">
        <v>213</v>
      </c>
      <c r="F6" s="66">
        <v>55</v>
      </c>
      <c r="G6" s="66">
        <v>15</v>
      </c>
      <c r="H6" s="66">
        <v>7</v>
      </c>
      <c r="I6" s="64"/>
      <c r="J6" s="66" t="s">
        <v>213</v>
      </c>
      <c r="K6" s="66">
        <v>0.1</v>
      </c>
      <c r="L6" s="66">
        <v>4</v>
      </c>
      <c r="M6" s="64"/>
      <c r="N6" s="66" t="s">
        <v>214</v>
      </c>
      <c r="O6" s="66">
        <v>40</v>
      </c>
      <c r="P6" s="66">
        <v>50</v>
      </c>
      <c r="Q6" s="66">
        <v>0</v>
      </c>
      <c r="R6" s="66">
        <v>0</v>
      </c>
      <c r="S6" s="66">
        <v>105.19844000000001</v>
      </c>
      <c r="T6" s="64"/>
      <c r="U6" s="66" t="s">
        <v>215</v>
      </c>
      <c r="V6" s="66">
        <v>0</v>
      </c>
      <c r="W6" s="66">
        <v>0</v>
      </c>
      <c r="X6" s="66">
        <v>20</v>
      </c>
      <c r="Y6" s="66">
        <v>0</v>
      </c>
      <c r="Z6" s="66">
        <v>42.755279999999999</v>
      </c>
      <c r="AA6" s="64"/>
    </row>
    <row r="7" spans="1:27">
      <c r="A7" s="64"/>
      <c r="B7" s="64"/>
      <c r="C7" s="64"/>
      <c r="D7" s="64"/>
      <c r="E7" s="66" t="s">
        <v>216</v>
      </c>
      <c r="F7" s="66">
        <v>65</v>
      </c>
      <c r="G7" s="66">
        <v>30</v>
      </c>
      <c r="H7" s="66">
        <v>20</v>
      </c>
      <c r="I7" s="64"/>
      <c r="J7" s="66" t="s">
        <v>216</v>
      </c>
      <c r="K7" s="66">
        <v>1</v>
      </c>
      <c r="L7" s="66">
        <v>10</v>
      </c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>
      <c r="A8" s="64"/>
      <c r="B8" s="64"/>
      <c r="C8" s="64"/>
      <c r="D8" s="64"/>
      <c r="E8" s="66" t="s">
        <v>217</v>
      </c>
      <c r="F8" s="66">
        <v>82.134</v>
      </c>
      <c r="G8" s="66">
        <v>5.7720000000000002</v>
      </c>
      <c r="H8" s="66">
        <v>12.093999999999999</v>
      </c>
      <c r="I8" s="64"/>
      <c r="J8" s="66" t="s">
        <v>217</v>
      </c>
      <c r="K8" s="66">
        <v>4.6820000000000004</v>
      </c>
      <c r="L8" s="66">
        <v>7.7030000000000003</v>
      </c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13" spans="1:27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219</v>
      </c>
      <c r="B14" s="69"/>
      <c r="C14" s="69"/>
      <c r="D14" s="69"/>
      <c r="E14" s="69"/>
      <c r="F14" s="69"/>
      <c r="G14" s="64"/>
      <c r="H14" s="69" t="s">
        <v>220</v>
      </c>
      <c r="I14" s="69"/>
      <c r="J14" s="69"/>
      <c r="K14" s="69"/>
      <c r="L14" s="69"/>
      <c r="M14" s="69"/>
      <c r="N14" s="64"/>
      <c r="O14" s="69" t="s">
        <v>221</v>
      </c>
      <c r="P14" s="69"/>
      <c r="Q14" s="69"/>
      <c r="R14" s="69"/>
      <c r="S14" s="69"/>
      <c r="T14" s="69"/>
      <c r="U14" s="64"/>
      <c r="V14" s="69" t="s">
        <v>222</v>
      </c>
      <c r="W14" s="69"/>
      <c r="X14" s="69"/>
      <c r="Y14" s="69"/>
      <c r="Z14" s="69"/>
      <c r="AA14" s="69"/>
    </row>
    <row r="15" spans="1:27">
      <c r="A15" s="66"/>
      <c r="B15" s="66" t="s">
        <v>209</v>
      </c>
      <c r="C15" s="66" t="s">
        <v>210</v>
      </c>
      <c r="D15" s="66" t="s">
        <v>211</v>
      </c>
      <c r="E15" s="66" t="s">
        <v>212</v>
      </c>
      <c r="F15" s="66" t="s">
        <v>204</v>
      </c>
      <c r="G15" s="64"/>
      <c r="H15" s="66"/>
      <c r="I15" s="66" t="s">
        <v>209</v>
      </c>
      <c r="J15" s="66" t="s">
        <v>210</v>
      </c>
      <c r="K15" s="66" t="s">
        <v>211</v>
      </c>
      <c r="L15" s="66" t="s">
        <v>212</v>
      </c>
      <c r="M15" s="66" t="s">
        <v>204</v>
      </c>
      <c r="N15" s="64"/>
      <c r="O15" s="66"/>
      <c r="P15" s="66" t="s">
        <v>209</v>
      </c>
      <c r="Q15" s="66" t="s">
        <v>210</v>
      </c>
      <c r="R15" s="66" t="s">
        <v>211</v>
      </c>
      <c r="S15" s="66" t="s">
        <v>212</v>
      </c>
      <c r="T15" s="66" t="s">
        <v>204</v>
      </c>
      <c r="U15" s="64"/>
      <c r="V15" s="66"/>
      <c r="W15" s="66" t="s">
        <v>209</v>
      </c>
      <c r="X15" s="66" t="s">
        <v>210</v>
      </c>
      <c r="Y15" s="66" t="s">
        <v>211</v>
      </c>
      <c r="Z15" s="66" t="s">
        <v>212</v>
      </c>
      <c r="AA15" s="66" t="s">
        <v>204</v>
      </c>
    </row>
    <row r="16" spans="1:27">
      <c r="A16" s="66" t="s">
        <v>223</v>
      </c>
      <c r="B16" s="66">
        <v>430</v>
      </c>
      <c r="C16" s="66">
        <v>600</v>
      </c>
      <c r="D16" s="66">
        <v>0</v>
      </c>
      <c r="E16" s="66">
        <v>3000</v>
      </c>
      <c r="F16" s="66">
        <v>821.03189999999995</v>
      </c>
      <c r="G16" s="64"/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28.28492</v>
      </c>
      <c r="N16" s="64"/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5.6808661999999996</v>
      </c>
      <c r="U16" s="64"/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367.55792000000002</v>
      </c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64"/>
      <c r="H24" s="69" t="s">
        <v>226</v>
      </c>
      <c r="I24" s="69"/>
      <c r="J24" s="69"/>
      <c r="K24" s="69"/>
      <c r="L24" s="69"/>
      <c r="M24" s="69"/>
      <c r="N24" s="64"/>
      <c r="O24" s="69" t="s">
        <v>227</v>
      </c>
      <c r="P24" s="69"/>
      <c r="Q24" s="69"/>
      <c r="R24" s="69"/>
      <c r="S24" s="69"/>
      <c r="T24" s="69"/>
      <c r="U24" s="64"/>
      <c r="V24" s="69" t="s">
        <v>228</v>
      </c>
      <c r="W24" s="69"/>
      <c r="X24" s="69"/>
      <c r="Y24" s="69"/>
      <c r="Z24" s="69"/>
      <c r="AA24" s="69"/>
      <c r="AB24" s="64"/>
      <c r="AC24" s="69" t="s">
        <v>229</v>
      </c>
      <c r="AD24" s="69"/>
      <c r="AE24" s="69"/>
      <c r="AF24" s="69"/>
      <c r="AG24" s="69"/>
      <c r="AH24" s="69"/>
      <c r="AI24" s="64"/>
      <c r="AJ24" s="69" t="s">
        <v>230</v>
      </c>
      <c r="AK24" s="69"/>
      <c r="AL24" s="69"/>
      <c r="AM24" s="69"/>
      <c r="AN24" s="69"/>
      <c r="AO24" s="69"/>
      <c r="AP24" s="64"/>
      <c r="AQ24" s="69" t="s">
        <v>231</v>
      </c>
      <c r="AR24" s="69"/>
      <c r="AS24" s="69"/>
      <c r="AT24" s="69"/>
      <c r="AU24" s="69"/>
      <c r="AV24" s="69"/>
      <c r="AW24" s="64"/>
      <c r="AX24" s="69" t="s">
        <v>232</v>
      </c>
      <c r="AY24" s="69"/>
      <c r="AZ24" s="69"/>
      <c r="BA24" s="69"/>
      <c r="BB24" s="69"/>
      <c r="BC24" s="69"/>
      <c r="BD24" s="64"/>
      <c r="BE24" s="69" t="s">
        <v>233</v>
      </c>
      <c r="BF24" s="69"/>
      <c r="BG24" s="69"/>
      <c r="BH24" s="69"/>
      <c r="BI24" s="69"/>
      <c r="BJ24" s="69"/>
    </row>
    <row r="25" spans="1:62">
      <c r="A25" s="66"/>
      <c r="B25" s="66" t="s">
        <v>209</v>
      </c>
      <c r="C25" s="66" t="s">
        <v>210</v>
      </c>
      <c r="D25" s="66" t="s">
        <v>211</v>
      </c>
      <c r="E25" s="66" t="s">
        <v>212</v>
      </c>
      <c r="F25" s="66" t="s">
        <v>204</v>
      </c>
      <c r="G25" s="64"/>
      <c r="H25" s="66"/>
      <c r="I25" s="66" t="s">
        <v>209</v>
      </c>
      <c r="J25" s="66" t="s">
        <v>210</v>
      </c>
      <c r="K25" s="66" t="s">
        <v>211</v>
      </c>
      <c r="L25" s="66" t="s">
        <v>212</v>
      </c>
      <c r="M25" s="66" t="s">
        <v>204</v>
      </c>
      <c r="N25" s="64"/>
      <c r="O25" s="66"/>
      <c r="P25" s="66" t="s">
        <v>209</v>
      </c>
      <c r="Q25" s="66" t="s">
        <v>210</v>
      </c>
      <c r="R25" s="66" t="s">
        <v>211</v>
      </c>
      <c r="S25" s="66" t="s">
        <v>212</v>
      </c>
      <c r="T25" s="66" t="s">
        <v>204</v>
      </c>
      <c r="U25" s="64"/>
      <c r="V25" s="66"/>
      <c r="W25" s="66" t="s">
        <v>209</v>
      </c>
      <c r="X25" s="66" t="s">
        <v>210</v>
      </c>
      <c r="Y25" s="66" t="s">
        <v>211</v>
      </c>
      <c r="Z25" s="66" t="s">
        <v>212</v>
      </c>
      <c r="AA25" s="66" t="s">
        <v>204</v>
      </c>
      <c r="AB25" s="64"/>
      <c r="AC25" s="66"/>
      <c r="AD25" s="66" t="s">
        <v>209</v>
      </c>
      <c r="AE25" s="66" t="s">
        <v>210</v>
      </c>
      <c r="AF25" s="66" t="s">
        <v>211</v>
      </c>
      <c r="AG25" s="66" t="s">
        <v>212</v>
      </c>
      <c r="AH25" s="66" t="s">
        <v>204</v>
      </c>
      <c r="AI25" s="64"/>
      <c r="AJ25" s="66"/>
      <c r="AK25" s="66" t="s">
        <v>209</v>
      </c>
      <c r="AL25" s="66" t="s">
        <v>210</v>
      </c>
      <c r="AM25" s="66" t="s">
        <v>211</v>
      </c>
      <c r="AN25" s="66" t="s">
        <v>212</v>
      </c>
      <c r="AO25" s="66" t="s">
        <v>204</v>
      </c>
      <c r="AP25" s="64"/>
      <c r="AQ25" s="66"/>
      <c r="AR25" s="66" t="s">
        <v>209</v>
      </c>
      <c r="AS25" s="66" t="s">
        <v>210</v>
      </c>
      <c r="AT25" s="66" t="s">
        <v>211</v>
      </c>
      <c r="AU25" s="66" t="s">
        <v>212</v>
      </c>
      <c r="AV25" s="66" t="s">
        <v>204</v>
      </c>
      <c r="AW25" s="64"/>
      <c r="AX25" s="66"/>
      <c r="AY25" s="66" t="s">
        <v>209</v>
      </c>
      <c r="AZ25" s="66" t="s">
        <v>210</v>
      </c>
      <c r="BA25" s="66" t="s">
        <v>211</v>
      </c>
      <c r="BB25" s="66" t="s">
        <v>212</v>
      </c>
      <c r="BC25" s="66" t="s">
        <v>204</v>
      </c>
      <c r="BD25" s="64"/>
      <c r="BE25" s="66"/>
      <c r="BF25" s="66" t="s">
        <v>209</v>
      </c>
      <c r="BG25" s="66" t="s">
        <v>210</v>
      </c>
      <c r="BH25" s="66" t="s">
        <v>211</v>
      </c>
      <c r="BI25" s="66" t="s">
        <v>212</v>
      </c>
      <c r="BJ25" s="66" t="s">
        <v>204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257.2903</v>
      </c>
      <c r="G26" s="64"/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2.9382386</v>
      </c>
      <c r="N26" s="64"/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2.4245869999999998</v>
      </c>
      <c r="U26" s="64"/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24.606498999999999</v>
      </c>
      <c r="AB26" s="64"/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3.0149791000000001</v>
      </c>
      <c r="AI26" s="64"/>
      <c r="AJ26" s="66" t="s">
        <v>234</v>
      </c>
      <c r="AK26" s="66">
        <v>320</v>
      </c>
      <c r="AL26" s="66">
        <v>400</v>
      </c>
      <c r="AM26" s="66">
        <v>0</v>
      </c>
      <c r="AN26" s="66">
        <v>1000</v>
      </c>
      <c r="AO26" s="66">
        <v>882.66859999999997</v>
      </c>
      <c r="AP26" s="64"/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9.3238669999999999</v>
      </c>
      <c r="AW26" s="64"/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4.7675280000000004</v>
      </c>
      <c r="BD26" s="64"/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5.2258709999999997</v>
      </c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3"/>
      <c r="BL33" s="63"/>
      <c r="BM33" s="63"/>
      <c r="BN33" s="63"/>
      <c r="BO33" s="63"/>
      <c r="BP33" s="63"/>
    </row>
    <row r="34" spans="1:68">
      <c r="A34" s="69" t="s">
        <v>236</v>
      </c>
      <c r="B34" s="69"/>
      <c r="C34" s="69"/>
      <c r="D34" s="69"/>
      <c r="E34" s="69"/>
      <c r="F34" s="69"/>
      <c r="G34" s="64"/>
      <c r="H34" s="69" t="s">
        <v>237</v>
      </c>
      <c r="I34" s="69"/>
      <c r="J34" s="69"/>
      <c r="K34" s="69"/>
      <c r="L34" s="69"/>
      <c r="M34" s="69"/>
      <c r="N34" s="64"/>
      <c r="O34" s="69" t="s">
        <v>238</v>
      </c>
      <c r="P34" s="69"/>
      <c r="Q34" s="69"/>
      <c r="R34" s="69"/>
      <c r="S34" s="69"/>
      <c r="T34" s="69"/>
      <c r="U34" s="64"/>
      <c r="V34" s="69" t="s">
        <v>239</v>
      </c>
      <c r="W34" s="69"/>
      <c r="X34" s="69"/>
      <c r="Y34" s="69"/>
      <c r="Z34" s="69"/>
      <c r="AA34" s="69"/>
      <c r="AB34" s="64"/>
      <c r="AC34" s="69" t="s">
        <v>240</v>
      </c>
      <c r="AD34" s="69"/>
      <c r="AE34" s="69"/>
      <c r="AF34" s="69"/>
      <c r="AG34" s="69"/>
      <c r="AH34" s="69"/>
      <c r="AI34" s="64"/>
      <c r="AJ34" s="69" t="s">
        <v>241</v>
      </c>
      <c r="AK34" s="69"/>
      <c r="AL34" s="69"/>
      <c r="AM34" s="69"/>
      <c r="AN34" s="69"/>
      <c r="AO34" s="69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8">
      <c r="A35" s="66"/>
      <c r="B35" s="66" t="s">
        <v>209</v>
      </c>
      <c r="C35" s="66" t="s">
        <v>210</v>
      </c>
      <c r="D35" s="66" t="s">
        <v>211</v>
      </c>
      <c r="E35" s="66" t="s">
        <v>212</v>
      </c>
      <c r="F35" s="66" t="s">
        <v>204</v>
      </c>
      <c r="G35" s="64"/>
      <c r="H35" s="66"/>
      <c r="I35" s="66" t="s">
        <v>209</v>
      </c>
      <c r="J35" s="66" t="s">
        <v>210</v>
      </c>
      <c r="K35" s="66" t="s">
        <v>211</v>
      </c>
      <c r="L35" s="66" t="s">
        <v>212</v>
      </c>
      <c r="M35" s="66" t="s">
        <v>204</v>
      </c>
      <c r="N35" s="64"/>
      <c r="O35" s="66"/>
      <c r="P35" s="66" t="s">
        <v>209</v>
      </c>
      <c r="Q35" s="66" t="s">
        <v>210</v>
      </c>
      <c r="R35" s="66" t="s">
        <v>211</v>
      </c>
      <c r="S35" s="66" t="s">
        <v>212</v>
      </c>
      <c r="T35" s="66" t="s">
        <v>204</v>
      </c>
      <c r="U35" s="64"/>
      <c r="V35" s="66"/>
      <c r="W35" s="66" t="s">
        <v>209</v>
      </c>
      <c r="X35" s="66" t="s">
        <v>210</v>
      </c>
      <c r="Y35" s="66" t="s">
        <v>211</v>
      </c>
      <c r="Z35" s="66" t="s">
        <v>212</v>
      </c>
      <c r="AA35" s="66" t="s">
        <v>204</v>
      </c>
      <c r="AB35" s="64"/>
      <c r="AC35" s="66"/>
      <c r="AD35" s="66" t="s">
        <v>209</v>
      </c>
      <c r="AE35" s="66" t="s">
        <v>210</v>
      </c>
      <c r="AF35" s="66" t="s">
        <v>211</v>
      </c>
      <c r="AG35" s="66" t="s">
        <v>212</v>
      </c>
      <c r="AH35" s="66" t="s">
        <v>204</v>
      </c>
      <c r="AI35" s="64"/>
      <c r="AJ35" s="66"/>
      <c r="AK35" s="66" t="s">
        <v>209</v>
      </c>
      <c r="AL35" s="66" t="s">
        <v>210</v>
      </c>
      <c r="AM35" s="66" t="s">
        <v>211</v>
      </c>
      <c r="AN35" s="66" t="s">
        <v>212</v>
      </c>
      <c r="AO35" s="66" t="s">
        <v>204</v>
      </c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751.80859999999996</v>
      </c>
      <c r="G36" s="64"/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2037.1034</v>
      </c>
      <c r="N36" s="64"/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6483.0029999999997</v>
      </c>
      <c r="U36" s="64"/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6124.0330000000004</v>
      </c>
      <c r="AB36" s="64"/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289.09348</v>
      </c>
      <c r="AI36" s="64"/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193.13068000000001</v>
      </c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243</v>
      </c>
      <c r="B44" s="69"/>
      <c r="C44" s="69"/>
      <c r="D44" s="69"/>
      <c r="E44" s="69"/>
      <c r="F44" s="69"/>
      <c r="G44" s="64"/>
      <c r="H44" s="69" t="s">
        <v>244</v>
      </c>
      <c r="I44" s="69"/>
      <c r="J44" s="69"/>
      <c r="K44" s="69"/>
      <c r="L44" s="69"/>
      <c r="M44" s="69"/>
      <c r="N44" s="64"/>
      <c r="O44" s="69" t="s">
        <v>245</v>
      </c>
      <c r="P44" s="69"/>
      <c r="Q44" s="69"/>
      <c r="R44" s="69"/>
      <c r="S44" s="69"/>
      <c r="T44" s="69"/>
      <c r="U44" s="64"/>
      <c r="V44" s="69" t="s">
        <v>246</v>
      </c>
      <c r="W44" s="69"/>
      <c r="X44" s="69"/>
      <c r="Y44" s="69"/>
      <c r="Z44" s="69"/>
      <c r="AA44" s="69"/>
      <c r="AB44" s="64"/>
      <c r="AC44" s="69" t="s">
        <v>247</v>
      </c>
      <c r="AD44" s="69"/>
      <c r="AE44" s="69"/>
      <c r="AF44" s="69"/>
      <c r="AG44" s="69"/>
      <c r="AH44" s="69"/>
      <c r="AI44" s="64"/>
      <c r="AJ44" s="69" t="s">
        <v>248</v>
      </c>
      <c r="AK44" s="69"/>
      <c r="AL44" s="69"/>
      <c r="AM44" s="69"/>
      <c r="AN44" s="69"/>
      <c r="AO44" s="69"/>
      <c r="AP44" s="64"/>
      <c r="AQ44" s="69" t="s">
        <v>249</v>
      </c>
      <c r="AR44" s="69"/>
      <c r="AS44" s="69"/>
      <c r="AT44" s="69"/>
      <c r="AU44" s="69"/>
      <c r="AV44" s="69"/>
      <c r="AW44" s="64"/>
      <c r="AX44" s="69" t="s">
        <v>250</v>
      </c>
      <c r="AY44" s="69"/>
      <c r="AZ44" s="69"/>
      <c r="BA44" s="69"/>
      <c r="BB44" s="69"/>
      <c r="BC44" s="69"/>
      <c r="BD44" s="64"/>
      <c r="BE44" s="69" t="s">
        <v>251</v>
      </c>
      <c r="BF44" s="69"/>
      <c r="BG44" s="69"/>
      <c r="BH44" s="69"/>
      <c r="BI44" s="69"/>
      <c r="BJ44" s="69"/>
    </row>
    <row r="45" spans="1:68">
      <c r="A45" s="66"/>
      <c r="B45" s="66" t="s">
        <v>209</v>
      </c>
      <c r="C45" s="66" t="s">
        <v>210</v>
      </c>
      <c r="D45" s="66" t="s">
        <v>211</v>
      </c>
      <c r="E45" s="66" t="s">
        <v>212</v>
      </c>
      <c r="F45" s="66" t="s">
        <v>204</v>
      </c>
      <c r="G45" s="64"/>
      <c r="H45" s="66"/>
      <c r="I45" s="66" t="s">
        <v>209</v>
      </c>
      <c r="J45" s="66" t="s">
        <v>210</v>
      </c>
      <c r="K45" s="66" t="s">
        <v>211</v>
      </c>
      <c r="L45" s="66" t="s">
        <v>212</v>
      </c>
      <c r="M45" s="66" t="s">
        <v>204</v>
      </c>
      <c r="N45" s="64"/>
      <c r="O45" s="66"/>
      <c r="P45" s="66" t="s">
        <v>209</v>
      </c>
      <c r="Q45" s="66" t="s">
        <v>210</v>
      </c>
      <c r="R45" s="66" t="s">
        <v>211</v>
      </c>
      <c r="S45" s="66" t="s">
        <v>212</v>
      </c>
      <c r="T45" s="66" t="s">
        <v>204</v>
      </c>
      <c r="U45" s="64"/>
      <c r="V45" s="66"/>
      <c r="W45" s="66" t="s">
        <v>209</v>
      </c>
      <c r="X45" s="66" t="s">
        <v>210</v>
      </c>
      <c r="Y45" s="66" t="s">
        <v>211</v>
      </c>
      <c r="Z45" s="66" t="s">
        <v>212</v>
      </c>
      <c r="AA45" s="66" t="s">
        <v>204</v>
      </c>
      <c r="AB45" s="64"/>
      <c r="AC45" s="66"/>
      <c r="AD45" s="66" t="s">
        <v>209</v>
      </c>
      <c r="AE45" s="66" t="s">
        <v>210</v>
      </c>
      <c r="AF45" s="66" t="s">
        <v>211</v>
      </c>
      <c r="AG45" s="66" t="s">
        <v>212</v>
      </c>
      <c r="AH45" s="66" t="s">
        <v>204</v>
      </c>
      <c r="AI45" s="64"/>
      <c r="AJ45" s="66"/>
      <c r="AK45" s="66" t="s">
        <v>209</v>
      </c>
      <c r="AL45" s="66" t="s">
        <v>210</v>
      </c>
      <c r="AM45" s="66" t="s">
        <v>211</v>
      </c>
      <c r="AN45" s="66" t="s">
        <v>212</v>
      </c>
      <c r="AO45" s="66" t="s">
        <v>204</v>
      </c>
      <c r="AP45" s="64"/>
      <c r="AQ45" s="66"/>
      <c r="AR45" s="66" t="s">
        <v>209</v>
      </c>
      <c r="AS45" s="66" t="s">
        <v>210</v>
      </c>
      <c r="AT45" s="66" t="s">
        <v>211</v>
      </c>
      <c r="AU45" s="66" t="s">
        <v>212</v>
      </c>
      <c r="AV45" s="66" t="s">
        <v>204</v>
      </c>
      <c r="AW45" s="64"/>
      <c r="AX45" s="66"/>
      <c r="AY45" s="66" t="s">
        <v>209</v>
      </c>
      <c r="AZ45" s="66" t="s">
        <v>210</v>
      </c>
      <c r="BA45" s="66" t="s">
        <v>211</v>
      </c>
      <c r="BB45" s="66" t="s">
        <v>212</v>
      </c>
      <c r="BC45" s="66" t="s">
        <v>204</v>
      </c>
      <c r="BD45" s="64"/>
      <c r="BE45" s="66"/>
      <c r="BF45" s="66" t="s">
        <v>209</v>
      </c>
      <c r="BG45" s="66" t="s">
        <v>210</v>
      </c>
      <c r="BH45" s="66" t="s">
        <v>211</v>
      </c>
      <c r="BI45" s="66" t="s">
        <v>212</v>
      </c>
      <c r="BJ45" s="66" t="s">
        <v>204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22.211867999999999</v>
      </c>
      <c r="G46" s="64"/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18.337962999999998</v>
      </c>
      <c r="N46" s="64"/>
      <c r="O46" s="66" t="s">
        <v>252</v>
      </c>
      <c r="P46" s="66">
        <v>600</v>
      </c>
      <c r="Q46" s="66">
        <v>800</v>
      </c>
      <c r="R46" s="66">
        <v>0</v>
      </c>
      <c r="S46" s="66">
        <v>10000</v>
      </c>
      <c r="T46" s="66">
        <v>1299.778</v>
      </c>
      <c r="U46" s="64"/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5.5328759999999998E-2</v>
      </c>
      <c r="AB46" s="64"/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7.0808263</v>
      </c>
      <c r="AI46" s="64"/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183.52112</v>
      </c>
      <c r="AP46" s="64"/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146.41942</v>
      </c>
      <c r="AW46" s="64"/>
      <c r="AX46" s="66" t="s">
        <v>253</v>
      </c>
      <c r="AY46" s="66"/>
      <c r="AZ46" s="66"/>
      <c r="BA46" s="66"/>
      <c r="BB46" s="66"/>
      <c r="BC46" s="66"/>
      <c r="BD46" s="64"/>
      <c r="BE46" s="66" t="s">
        <v>254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A24:F24"/>
    <mergeCell ref="H24:M24"/>
    <mergeCell ref="O24:T24"/>
    <mergeCell ref="V24:AA24"/>
    <mergeCell ref="AJ34:AO34"/>
    <mergeCell ref="A33:AO33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4" customFormat="1">
      <c r="A2" s="64" t="s">
        <v>280</v>
      </c>
      <c r="B2" s="64" t="s">
        <v>281</v>
      </c>
      <c r="C2" s="64" t="s">
        <v>282</v>
      </c>
      <c r="D2" s="64">
        <v>52</v>
      </c>
      <c r="E2" s="64">
        <v>3750.1235000000001</v>
      </c>
      <c r="F2" s="64">
        <v>714.44780000000003</v>
      </c>
      <c r="G2" s="64">
        <v>50.212456000000003</v>
      </c>
      <c r="H2" s="64">
        <v>24.596703999999999</v>
      </c>
      <c r="I2" s="64">
        <v>25.615750999999999</v>
      </c>
      <c r="J2" s="64">
        <v>105.19844000000001</v>
      </c>
      <c r="K2" s="64">
        <v>65.369354000000001</v>
      </c>
      <c r="L2" s="64">
        <v>39.829085999999997</v>
      </c>
      <c r="M2" s="64">
        <v>42.755279999999999</v>
      </c>
      <c r="N2" s="64">
        <v>5.7341012999999998</v>
      </c>
      <c r="O2" s="64">
        <v>24.724136000000001</v>
      </c>
      <c r="P2" s="64">
        <v>1825.9641999999999</v>
      </c>
      <c r="Q2" s="64">
        <v>34.038333999999999</v>
      </c>
      <c r="R2" s="64">
        <v>821.03189999999995</v>
      </c>
      <c r="S2" s="64">
        <v>211.73407</v>
      </c>
      <c r="T2" s="64">
        <v>7311.5736999999999</v>
      </c>
      <c r="U2" s="64">
        <v>5.6808661999999996</v>
      </c>
      <c r="V2" s="64">
        <v>28.28492</v>
      </c>
      <c r="W2" s="64">
        <v>367.55792000000002</v>
      </c>
      <c r="X2" s="64">
        <v>257.2903</v>
      </c>
      <c r="Y2" s="64">
        <v>2.9382386</v>
      </c>
      <c r="Z2" s="64">
        <v>2.4245869999999998</v>
      </c>
      <c r="AA2" s="64">
        <v>24.606498999999999</v>
      </c>
      <c r="AB2" s="64">
        <v>3.0149791000000001</v>
      </c>
      <c r="AC2" s="64">
        <v>882.66859999999997</v>
      </c>
      <c r="AD2" s="64">
        <v>9.3238669999999999</v>
      </c>
      <c r="AE2" s="64">
        <v>4.7675280000000004</v>
      </c>
      <c r="AF2" s="64">
        <v>5.2258709999999997</v>
      </c>
      <c r="AG2" s="64">
        <v>751.80859999999996</v>
      </c>
      <c r="AH2" s="64">
        <v>375.68436000000003</v>
      </c>
      <c r="AI2" s="64">
        <v>376.12419999999997</v>
      </c>
      <c r="AJ2" s="64">
        <v>2037.1034</v>
      </c>
      <c r="AK2" s="64">
        <v>6483.0029999999997</v>
      </c>
      <c r="AL2" s="64">
        <v>289.09348</v>
      </c>
      <c r="AM2" s="64">
        <v>6124.0330000000004</v>
      </c>
      <c r="AN2" s="64">
        <v>193.13068000000001</v>
      </c>
      <c r="AO2" s="64">
        <v>22.211867999999999</v>
      </c>
      <c r="AP2" s="64">
        <v>17.493960000000001</v>
      </c>
      <c r="AQ2" s="64">
        <v>4.7179080000000004</v>
      </c>
      <c r="AR2" s="64">
        <v>18.337962999999998</v>
      </c>
      <c r="AS2" s="64">
        <v>1299.778</v>
      </c>
      <c r="AT2" s="64">
        <v>5.5328759999999998E-2</v>
      </c>
      <c r="AU2" s="64">
        <v>7.0808263</v>
      </c>
      <c r="AV2" s="64">
        <v>183.52112</v>
      </c>
      <c r="AW2" s="64">
        <v>146.41942</v>
      </c>
      <c r="AX2" s="64">
        <v>0.27772269999999999</v>
      </c>
      <c r="AY2" s="64">
        <v>1.8567955</v>
      </c>
      <c r="AZ2" s="64">
        <v>444.33667000000003</v>
      </c>
      <c r="BA2" s="64">
        <v>44.468758000000001</v>
      </c>
      <c r="BB2" s="64">
        <v>14.965756000000001</v>
      </c>
      <c r="BC2" s="64">
        <v>15.000598999999999</v>
      </c>
      <c r="BD2" s="64">
        <v>14.457642999999999</v>
      </c>
      <c r="BE2" s="64">
        <v>0.93521829999999995</v>
      </c>
      <c r="BF2" s="64">
        <v>4.9998740000000002</v>
      </c>
      <c r="BG2" s="64">
        <v>1.1518281E-3</v>
      </c>
      <c r="BH2" s="64">
        <v>5.2485783000000001E-2</v>
      </c>
      <c r="BI2" s="64">
        <v>3.9675910000000002E-2</v>
      </c>
      <c r="BJ2" s="64">
        <v>0.13878863</v>
      </c>
      <c r="BK2" s="64">
        <v>8.8602166000000004E-5</v>
      </c>
      <c r="BL2" s="64">
        <v>0.45728780000000002</v>
      </c>
      <c r="BM2" s="64">
        <v>4.6931010000000004</v>
      </c>
      <c r="BN2" s="64">
        <v>1.3318454</v>
      </c>
      <c r="BO2" s="64">
        <v>76.212363999999994</v>
      </c>
      <c r="BP2" s="64">
        <v>13.221196000000001</v>
      </c>
      <c r="BQ2" s="64">
        <v>26.198008000000002</v>
      </c>
      <c r="BR2" s="64">
        <v>91.304130000000001</v>
      </c>
      <c r="BS2" s="64">
        <v>30.205100000000002</v>
      </c>
      <c r="BT2" s="64">
        <v>15.0889845</v>
      </c>
      <c r="BU2" s="64">
        <v>2.9979074000000001E-2</v>
      </c>
      <c r="BV2" s="64">
        <v>4.8211156999999998E-2</v>
      </c>
      <c r="BW2" s="64">
        <v>1.0258252999999999</v>
      </c>
      <c r="BX2" s="64">
        <v>1.5384165999999999</v>
      </c>
      <c r="BY2" s="64">
        <v>0.16321826</v>
      </c>
      <c r="BZ2" s="64">
        <v>1.1407144000000001E-3</v>
      </c>
      <c r="CA2" s="64">
        <v>1.4472786</v>
      </c>
      <c r="CB2" s="64">
        <v>2.2980207999999998E-2</v>
      </c>
      <c r="CC2" s="64">
        <v>0.27691876999999998</v>
      </c>
      <c r="CD2" s="64">
        <v>1.8355729999999999</v>
      </c>
      <c r="CE2" s="64">
        <v>7.5913320000000006E-2</v>
      </c>
      <c r="CF2" s="64">
        <v>0.24465500000000001</v>
      </c>
      <c r="CG2" s="64">
        <v>0</v>
      </c>
      <c r="CH2" s="64">
        <v>4.0264296999999998E-2</v>
      </c>
      <c r="CI2" s="64">
        <v>2.5329929999999999E-3</v>
      </c>
      <c r="CJ2" s="64">
        <v>4.3093184999999998</v>
      </c>
      <c r="CK2" s="64">
        <v>1.2980613E-2</v>
      </c>
      <c r="CL2" s="64">
        <v>0.75819930000000002</v>
      </c>
      <c r="CM2" s="64">
        <v>4.2481809999999998</v>
      </c>
      <c r="CN2" s="64">
        <v>3833.9558000000002</v>
      </c>
      <c r="CO2" s="64">
        <v>6561.9443000000001</v>
      </c>
      <c r="CP2" s="64">
        <v>2844.4883</v>
      </c>
      <c r="CQ2" s="64">
        <v>1260.7832000000001</v>
      </c>
      <c r="CR2" s="64">
        <v>656.6395</v>
      </c>
      <c r="CS2" s="64">
        <v>984.04089999999997</v>
      </c>
      <c r="CT2" s="64">
        <v>3666.4340000000002</v>
      </c>
      <c r="CU2" s="64">
        <v>1933.6681000000001</v>
      </c>
      <c r="CV2" s="64">
        <v>3166.8323</v>
      </c>
      <c r="CW2" s="64">
        <v>2065.2078000000001</v>
      </c>
      <c r="CX2" s="64">
        <v>656.24810000000002</v>
      </c>
      <c r="CY2" s="64">
        <v>5261.5443999999998</v>
      </c>
      <c r="CZ2" s="64">
        <v>2101.3665000000001</v>
      </c>
      <c r="DA2" s="64">
        <v>5392.5780000000004</v>
      </c>
      <c r="DB2" s="64">
        <v>5691.424</v>
      </c>
      <c r="DC2" s="64">
        <v>7217.4780000000001</v>
      </c>
      <c r="DD2" s="64">
        <v>10399.948</v>
      </c>
      <c r="DE2" s="64">
        <v>1876.8273999999999</v>
      </c>
      <c r="DF2" s="64">
        <v>6806.6655000000001</v>
      </c>
      <c r="DG2" s="64">
        <v>2525.6833000000001</v>
      </c>
      <c r="DH2" s="64">
        <v>98.397705000000002</v>
      </c>
      <c r="DI2" s="64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 ht="17.45">
      <c r="A6">
        <f>BA2</f>
        <v>44.468758000000001</v>
      </c>
      <c r="B6">
        <f>BB2</f>
        <v>14.965756000000001</v>
      </c>
      <c r="C6">
        <f>BC2</f>
        <v>15.000598999999999</v>
      </c>
      <c r="D6">
        <f>BD2</f>
        <v>14.457642999999999</v>
      </c>
    </row>
    <row r="7" spans="1:113" ht="17.45">
      <c r="B7">
        <f>ROUND(B6/MAX($B$6,$C$6,$D$6),1)</f>
        <v>1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9" sqref="M9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24478</v>
      </c>
      <c r="C2" s="57">
        <f ca="1">YEAR(TODAY())-YEAR(B2)+IF(TODAY()&gt;=DATE(YEAR(TODAY()),MONTH(B2),DAY(B2)),0,-1)</f>
        <v>53</v>
      </c>
      <c r="E2" s="53">
        <v>155</v>
      </c>
      <c r="F2" s="54" t="s">
        <v>40</v>
      </c>
      <c r="G2" s="53">
        <v>55</v>
      </c>
      <c r="H2" s="52" t="s">
        <v>42</v>
      </c>
      <c r="I2" s="74">
        <f>ROUND(G3/E3^2,1)</f>
        <v>22.9</v>
      </c>
    </row>
    <row r="3" spans="1:9">
      <c r="E3" s="52">
        <f>E2/100</f>
        <v>1.55</v>
      </c>
      <c r="F3" s="52" t="s">
        <v>41</v>
      </c>
      <c r="G3" s="52">
        <f>G2</f>
        <v>55</v>
      </c>
      <c r="H3" s="52" t="s">
        <v>42</v>
      </c>
      <c r="I3" s="74"/>
    </row>
    <row r="4" spans="1:9">
      <c r="A4" t="s">
        <v>274</v>
      </c>
    </row>
    <row r="5" spans="1:9" ht="17.45">
      <c r="B5" s="61">
        <v>43763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8" sqref="G8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ht="17.45">
      <c r="E2" s="76" t="str">
        <f>'DRIs DATA'!B1</f>
        <v>(설문지 : FFQ 95문항 설문지, 사용자 : 오은숙, ID : H1900088)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03월 11일 13:42:26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ht="17.45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J16" sqref="J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43763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53</v>
      </c>
      <c r="G12" s="100"/>
      <c r="H12" s="100"/>
      <c r="I12" s="100"/>
      <c r="K12" s="142">
        <f>'개인정보 및 신체계측 입력'!E2</f>
        <v>155</v>
      </c>
      <c r="L12" s="143"/>
      <c r="M12" s="136">
        <f>'개인정보 및 신체계측 입력'!G2</f>
        <v>55</v>
      </c>
      <c r="N12" s="137"/>
      <c r="O12" s="132" t="s">
        <v>272</v>
      </c>
      <c r="P12" s="129"/>
      <c r="Q12" s="96">
        <f>'개인정보 및 신체계측 입력'!I2</f>
        <v>22.9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오은숙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82.134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5.7720000000000002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12.093999999999999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1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7.7</v>
      </c>
      <c r="L72" s="37" t="s">
        <v>54</v>
      </c>
      <c r="M72" s="37">
        <f>ROUND('DRIs DATA'!K8,1)</f>
        <v>4.7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109.47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235.71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257.29000000000002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201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93.98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432.2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222.12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2020-03-11T09:04:42Z</cp:lastPrinted>
  <dcterms:created xsi:type="dcterms:W3CDTF">2015-06-13T08:19:18Z</dcterms:created>
  <dcterms:modified xsi:type="dcterms:W3CDTF">2020-03-11T09:04:46Z</dcterms:modified>
</cp:coreProperties>
</file>