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8655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<sst xmlns="http://schemas.openxmlformats.org/spreadsheetml/2006/main" count="692" uniqueCount="283">
  <si>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</si>
  <si>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</si>
  <si>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</si>
  <si>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</si>
  <si>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</si>
  <si>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</si>
  <si>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</si>
  <si>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</si>
  <si>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</si>
  <si>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</si>
  <si>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</si>
  <si>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</si>
  <si>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</si>
  <si>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</si>
  <si>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</si>
  <si>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</si>
  <si>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</si>
  <si>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</si>
  <si>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</si>
  <si>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</si>
  <si>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</si>
  <si>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</si>
  <si>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</si>
  <si>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</si>
  <si>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</si>
  <si>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</si>
  <si>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</si>
  <si>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</si>
  <si>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</si>
  <si>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</si>
  <si>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</si>
  <si>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</si>
  <si>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</si>
  <si>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</si>
  <si>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</si>
  <si>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</si>
  <si>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</si>
  <si>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</si>
  <si>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</si>
  <si>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</si>
  <si>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</si>
  <si>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</si>
  <si>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</si>
  <si>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</si>
  <si>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</si>
  <si>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</si>
  <si>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</si>
  <si>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</si>
  <si>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</si>
  <si>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</si>
  <si>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</si>
  <si>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</si>
  <si>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</si>
  <si>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</si>
  <si>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</si>
  <si>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</si>
  <si>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</si>
  <si>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</si>
  <si>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</si>
  <si>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</si>
  <si>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</si>
  <si>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</si>
  <si>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</si>
  <si>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</si>
  <si>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</si>
  <si>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</si>
  <si>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</si>
  <si>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</si>
  <si>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</si>
  <si>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</si>
  <si>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</si>
  <si>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</si>
  <si>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</si>
  <si>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</si>
  <si>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</si>
  <si>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</si>
  <si>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</si>
  <si>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</si>
  <si>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</si>
  <si>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</si>
  <si>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</si>
  <si>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</si>
  <si>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</si>
  <si>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</si>
  <si>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</si>
  <si>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</si>
  <si>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</si>
  <si>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</si>
  <si>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</si>
  <si>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</si>
  <si>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</si>
  <si>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</si>
  <si>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</si>
  <si>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</si>
  <si>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</si>
  <si>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</si>
  <si>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</si>
  <si>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</si>
  <si>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</si>
  <si>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</si>
  <si>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</si>
  <si>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</si>
  <si>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</si>
  <si>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</si>
  <si>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</si>
  <si>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</si>
  <si>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</si>
  <si>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</si>
  <si>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</si>
  <si>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</si>
  <si>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</si>
  <si>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</si>
  <si>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</si>
  <si>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</si>
  <si>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</si>
  <si>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</si>
  <si>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</si>
  <si>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</si>
  <si>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</si>
  <si>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</si>
  <si>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</si>
  <si>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</si>
  <si>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</si>
  <si>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</si>
  <si>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</si>
  <si>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</si>
  <si>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</si>
  <si>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</si>
  <si>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</si>
  <si>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</si>
  <si>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</si>
  <si>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</si>
  <si>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</si>
  <si>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</si>
  <si>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</si>
  <si>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</si>
  <si>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</si>
  <si>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</si>
  <si>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</si>
  <si>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</si>
  <si>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</si>
  <si>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</si>
  <si>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</si>
  <si>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</si>
  <si>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</si>
  <si>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</si>
  <si>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</si>
  <si>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</si>
  <si>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</si>
  <si>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</si>
  <si>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</si>
  <si>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</si>
  <si>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</si>
  <si>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</si>
  <si>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</si>
  <si>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</si>
  <si>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</si>
  <si>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</si>
  <si>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</si>
  <si>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</si>
  <si>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</si>
  <si>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</si>
  <si>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</si>
  <si>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</si>
  <si>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</si>
  <si>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</si>
  <si>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</si>
  <si>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</si>
  <si>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</si>
  <si>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</si>
  <si>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</si>
  <si>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</si>
  <si>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</si>
  <si>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</si>
  <si>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</si>
  <si>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</si>
  <si>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</si>
  <si>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</si>
  <si>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</si>
  <si>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</si>
  <si>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</si>
  <si>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</si>
  <si>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</si>
  <si>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</si>
  <si>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</si>
  <si>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</si>
  <si>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</si>
  <si>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</si>
  <si>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</si>
  <si>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</si>
  <si>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</si>
  <si>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</si>
  <si>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</si>
  <si>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</si>
  <si>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</si>
  <si>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</si>
  <si>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</si>
  <si>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</si>
  <si>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</si>
  <si>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</si>
  <si>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</si>
  <si>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</si>
  <si>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</si>
  <si>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</si>
  <si>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</si>
  <si>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</si>
  <si>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</si>
  <si>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</si>
  <si>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</si>
  <si>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</si>
  <si>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</si>
  <si>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</si>
  <si>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</si>
  <si>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</si>
  <si>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</si>
  <si>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</si>
  <si>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</si>
  <si>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</si>
  <si>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</si>
  <si>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</si>
  <si>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</si>
  <si>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</si>
  <si>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</si>
  <si>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</si>
  <si>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</si>
  <si>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</si>
  <si>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</si>
  <si>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</si>
  <si>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</si>
  <si>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</si>
  <si>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</si>
  <si>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</si>
  <si>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</si>
  <si>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</si>
  <si>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</si>
  <si>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</si>
  <si>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</si>
  <si>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</si>
  <si>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</si>
  <si>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</si>
  <si>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</si>
  <si>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</si>
  <si>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</si>
  <si>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</si>
  <si>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</si>
  <si>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</si>
  <si>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</si>
  <si>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</si>
  <si>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</si>
  <si>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</si>
  <si>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</si>
  <si>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</si>
  <si>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</si>
  <si>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</si>
  <si>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</si>
  <si>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</si>
  <si>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</si>
  <si>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</si>
  <si>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</si>
  <si>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</si>
  <si>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</si>
  <si>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</si>
  <si>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</si>
  <si>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</si>
  <si>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</si>
  <si>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</si>
  <si>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</si>
  <si>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</si>
  <si>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</si>
  <si>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</si>
  <si>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</si>
  <si>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</si>
  <si>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</si>
  <si>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</si>
  <si>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</si>
  <si>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</si>
  <si>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</si>
  <si>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이영하, ID : H1900090)</t>
  </si>
  <si>
    <t>출력시각</t>
  </si>
  <si>
    <t>2020년 03월 11일 13:37:42</t>
  </si>
  <si>
    <t>H1900090</t>
  </si>
  <si>
    <t>이영하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</si>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</sst>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94.925285000000002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930752"/>
        <c:axId val="213932288"/>
      </c:barChart>
      <c:catAx>
        <c:axId val="21393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932288"/>
        <c:crosses val="autoZero"/>
        <c:auto val="1"/>
        <c:lblAlgn val="ctr"/>
        <c:lblOffset val="100"/>
        <c:noMultiLvlLbl val="0"/>
      </c:catAx>
      <c:valAx>
        <c:axId val="21393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93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4.7702555999999996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082496"/>
        <c:axId val="215084032"/>
      </c:barChart>
      <c:catAx>
        <c:axId val="21508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084032"/>
        <c:crosses val="autoZero"/>
        <c:auto val="1"/>
        <c:lblAlgn val="ctr"/>
        <c:lblOffset val="100"/>
        <c:noMultiLvlLbl val="0"/>
      </c:catAx>
      <c:valAx>
        <c:axId val="21508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08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10.268974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134592"/>
        <c:axId val="215136128"/>
      </c:barChart>
      <c:catAx>
        <c:axId val="2151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136128"/>
        <c:crosses val="autoZero"/>
        <c:auto val="1"/>
        <c:lblAlgn val="ctr"/>
        <c:lblOffset val="100"/>
        <c:noMultiLvlLbl val="0"/>
      </c:catAx>
      <c:valAx>
        <c:axId val="215136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13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1796.4304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149568"/>
        <c:axId val="214655744"/>
      </c:barChart>
      <c:catAx>
        <c:axId val="2151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655744"/>
        <c:crosses val="autoZero"/>
        <c:auto val="1"/>
        <c:lblAlgn val="ctr"/>
        <c:lblOffset val="100"/>
        <c:noMultiLvlLbl val="0"/>
      </c:catAx>
      <c:valAx>
        <c:axId val="21465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14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5099.4290000000001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689664"/>
        <c:axId val="214691200"/>
      </c:barChart>
      <c:catAx>
        <c:axId val="21468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691200"/>
        <c:crosses val="autoZero"/>
        <c:auto val="1"/>
        <c:lblAlgn val="ctr"/>
        <c:lblOffset val="100"/>
        <c:noMultiLvlLbl val="0"/>
      </c:catAx>
      <c:valAx>
        <c:axId val="214691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68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532.92705999999998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729472"/>
        <c:axId val="214731008"/>
      </c:barChart>
      <c:catAx>
        <c:axId val="21472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731008"/>
        <c:crosses val="autoZero"/>
        <c:auto val="1"/>
        <c:lblAlgn val="ctr"/>
        <c:lblOffset val="100"/>
        <c:noMultiLvlLbl val="0"/>
      </c:catAx>
      <c:valAx>
        <c:axId val="21473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72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167.79892000000001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756736"/>
        <c:axId val="214779008"/>
      </c:barChart>
      <c:catAx>
        <c:axId val="21475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779008"/>
        <c:crosses val="autoZero"/>
        <c:auto val="1"/>
        <c:lblAlgn val="ctr"/>
        <c:lblOffset val="100"/>
        <c:noMultiLvlLbl val="0"/>
      </c:catAx>
      <c:valAx>
        <c:axId val="21477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75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14.562955000000001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812928"/>
        <c:axId val="214822912"/>
      </c:barChart>
      <c:catAx>
        <c:axId val="21481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822912"/>
        <c:crosses val="autoZero"/>
        <c:auto val="1"/>
        <c:lblAlgn val="ctr"/>
        <c:lblOffset val="100"/>
        <c:noMultiLvlLbl val="0"/>
      </c:catAx>
      <c:valAx>
        <c:axId val="214822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81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958.74789999999996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450752"/>
        <c:axId val="215452288"/>
      </c:barChart>
      <c:catAx>
        <c:axId val="21545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452288"/>
        <c:crosses val="autoZero"/>
        <c:auto val="1"/>
        <c:lblAlgn val="ctr"/>
        <c:lblOffset val="100"/>
        <c:noMultiLvlLbl val="0"/>
      </c:catAx>
      <c:valAx>
        <c:axId val="2154522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45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2.8640637E-2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232512"/>
        <c:axId val="215234048"/>
      </c:barChart>
      <c:catAx>
        <c:axId val="21523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234048"/>
        <c:crosses val="autoZero"/>
        <c:auto val="1"/>
        <c:lblAlgn val="ctr"/>
        <c:lblOffset val="100"/>
        <c:noMultiLvlLbl val="0"/>
      </c:catAx>
      <c:valAx>
        <c:axId val="21523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23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4.3065300000000004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255680"/>
        <c:axId val="215269760"/>
      </c:barChart>
      <c:catAx>
        <c:axId val="21525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269760"/>
        <c:crosses val="autoZero"/>
        <c:auto val="1"/>
        <c:lblAlgn val="ctr"/>
        <c:lblOffset val="100"/>
        <c:noMultiLvlLbl val="0"/>
      </c:catAx>
      <c:valAx>
        <c:axId val="21526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25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33.870643999999999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502784"/>
        <c:axId val="214512768"/>
      </c:barChart>
      <c:catAx>
        <c:axId val="21450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512768"/>
        <c:crosses val="autoZero"/>
        <c:auto val="1"/>
        <c:lblAlgn val="ctr"/>
        <c:lblOffset val="100"/>
        <c:noMultiLvlLbl val="0"/>
      </c:catAx>
      <c:valAx>
        <c:axId val="214512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50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518.66656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295488"/>
        <c:axId val="215297024"/>
      </c:barChart>
      <c:catAx>
        <c:axId val="21529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297024"/>
        <c:crosses val="autoZero"/>
        <c:auto val="1"/>
        <c:lblAlgn val="ctr"/>
        <c:lblOffset val="100"/>
        <c:noMultiLvlLbl val="0"/>
      </c:catAx>
      <c:valAx>
        <c:axId val="21529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29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119.15791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364352"/>
        <c:axId val="215365888"/>
      </c:barChart>
      <c:catAx>
        <c:axId val="21536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365888"/>
        <c:crosses val="autoZero"/>
        <c:auto val="1"/>
        <c:lblAlgn val="ctr"/>
        <c:lblOffset val="100"/>
        <c:noMultiLvlLbl val="0"/>
      </c:catAx>
      <c:valAx>
        <c:axId val="215365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36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7.202</c:v>
                </c:pt>
                <c:pt idx="1">
                  <c:v>20.672999999999998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5412736"/>
        <c:axId val="215414272"/>
      </c:barChart>
      <c:catAx>
        <c:axId val="21541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414272"/>
        <c:crosses val="autoZero"/>
        <c:auto val="1"/>
        <c:lblAlgn val="ctr"/>
        <c:lblOffset val="100"/>
        <c:noMultiLvlLbl val="0"/>
      </c:catAx>
      <c:valAx>
        <c:axId val="21541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41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21.749237000000001</c:v>
                </c:pt>
                <c:pt idx="1">
                  <c:v>20.321760000000001</c:v>
                </c:pt>
                <c:pt idx="2">
                  <c:v>16.727406999999999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623.43150000000003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337152"/>
        <c:axId val="215826432"/>
      </c:barChart>
      <c:catAx>
        <c:axId val="20833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826432"/>
        <c:crosses val="autoZero"/>
        <c:auto val="1"/>
        <c:lblAlgn val="ctr"/>
        <c:lblOffset val="100"/>
        <c:noMultiLvlLbl val="0"/>
      </c:catAx>
      <c:valAx>
        <c:axId val="215826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33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28.477238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852160"/>
        <c:axId val="215853696"/>
      </c:barChart>
      <c:catAx>
        <c:axId val="21585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853696"/>
        <c:crosses val="autoZero"/>
        <c:auto val="1"/>
        <c:lblAlgn val="ctr"/>
        <c:lblOffset val="100"/>
        <c:noMultiLvlLbl val="0"/>
      </c:catAx>
      <c:valAx>
        <c:axId val="215853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85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74.578000000000003</c:v>
                </c:pt>
                <c:pt idx="1">
                  <c:v>10.195</c:v>
                </c:pt>
                <c:pt idx="2">
                  <c:v>15.228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5908352"/>
        <c:axId val="215909888"/>
      </c:barChart>
      <c:catAx>
        <c:axId val="21590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09888"/>
        <c:crosses val="autoZero"/>
        <c:auto val="1"/>
        <c:lblAlgn val="ctr"/>
        <c:lblOffset val="100"/>
        <c:noMultiLvlLbl val="0"/>
      </c:catAx>
      <c:valAx>
        <c:axId val="21590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90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2794.4452999999999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947904"/>
        <c:axId val="215961984"/>
      </c:barChart>
      <c:catAx>
        <c:axId val="21594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61984"/>
        <c:crosses val="autoZero"/>
        <c:auto val="1"/>
        <c:lblAlgn val="ctr"/>
        <c:lblOffset val="100"/>
        <c:noMultiLvlLbl val="0"/>
      </c:catAx>
      <c:valAx>
        <c:axId val="215961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94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223.04756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983616"/>
        <c:axId val="215985152"/>
      </c:barChart>
      <c:catAx>
        <c:axId val="2159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85152"/>
        <c:crosses val="autoZero"/>
        <c:auto val="1"/>
        <c:lblAlgn val="ctr"/>
        <c:lblOffset val="100"/>
        <c:noMultiLvlLbl val="0"/>
      </c:catAx>
      <c:valAx>
        <c:axId val="215985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98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1001.12836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031616"/>
        <c:axId val="216033152"/>
      </c:barChart>
      <c:catAx>
        <c:axId val="21603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33152"/>
        <c:crosses val="autoZero"/>
        <c:auto val="1"/>
        <c:lblAlgn val="ctr"/>
        <c:lblOffset val="100"/>
        <c:noMultiLvlLbl val="0"/>
      </c:catAx>
      <c:valAx>
        <c:axId val="21603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03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6.7177094999999998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546688"/>
        <c:axId val="214556672"/>
      </c:barChart>
      <c:catAx>
        <c:axId val="21454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556672"/>
        <c:crosses val="autoZero"/>
        <c:auto val="1"/>
        <c:lblAlgn val="ctr"/>
        <c:lblOffset val="100"/>
        <c:noMultiLvlLbl val="0"/>
      </c:catAx>
      <c:valAx>
        <c:axId val="21455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54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7330.6333000000004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071168"/>
        <c:axId val="216085248"/>
      </c:barChart>
      <c:catAx>
        <c:axId val="21607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85248"/>
        <c:crosses val="autoZero"/>
        <c:auto val="1"/>
        <c:lblAlgn val="ctr"/>
        <c:lblOffset val="100"/>
        <c:noMultiLvlLbl val="0"/>
      </c:catAx>
      <c:valAx>
        <c:axId val="216085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07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20.103935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106880"/>
        <c:axId val="216108416"/>
      </c:barChart>
      <c:catAx>
        <c:axId val="21610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108416"/>
        <c:crosses val="autoZero"/>
        <c:auto val="1"/>
        <c:lblAlgn val="ctr"/>
        <c:lblOffset val="100"/>
        <c:noMultiLvlLbl val="0"/>
      </c:catAx>
      <c:valAx>
        <c:axId val="216108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10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2.3487046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556288"/>
        <c:axId val="216557824"/>
      </c:barChart>
      <c:catAx>
        <c:axId val="21655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557824"/>
        <c:crosses val="autoZero"/>
        <c:auto val="1"/>
        <c:lblAlgn val="ctr"/>
        <c:lblOffset val="100"/>
        <c:noMultiLvlLbl val="0"/>
      </c:catAx>
      <c:valAx>
        <c:axId val="21655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55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205.41570999999999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447232"/>
        <c:axId val="214448768"/>
      </c:barChart>
      <c:catAx>
        <c:axId val="21444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448768"/>
        <c:crosses val="autoZero"/>
        <c:auto val="1"/>
        <c:lblAlgn val="ctr"/>
        <c:lblOffset val="100"/>
        <c:noMultiLvlLbl val="0"/>
      </c:catAx>
      <c:valAx>
        <c:axId val="21444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44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2.1616626000000001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496768"/>
        <c:axId val="214498304"/>
      </c:barChart>
      <c:catAx>
        <c:axId val="21449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498304"/>
        <c:crosses val="autoZero"/>
        <c:auto val="1"/>
        <c:lblAlgn val="ctr"/>
        <c:lblOffset val="100"/>
        <c:noMultiLvlLbl val="0"/>
      </c:catAx>
      <c:valAx>
        <c:axId val="214498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49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19.651173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864640"/>
        <c:axId val="214866176"/>
      </c:barChart>
      <c:catAx>
        <c:axId val="21486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866176"/>
        <c:crosses val="autoZero"/>
        <c:auto val="1"/>
        <c:lblAlgn val="ctr"/>
        <c:lblOffset val="100"/>
        <c:noMultiLvlLbl val="0"/>
      </c:catAx>
      <c:valAx>
        <c:axId val="21486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86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2.3487046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960000"/>
        <c:axId val="214961536"/>
      </c:barChart>
      <c:catAx>
        <c:axId val="21496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961536"/>
        <c:crosses val="autoZero"/>
        <c:auto val="1"/>
        <c:lblAlgn val="ctr"/>
        <c:lblOffset val="100"/>
        <c:noMultiLvlLbl val="0"/>
      </c:catAx>
      <c:valAx>
        <c:axId val="214961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96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692.81960000000004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019904"/>
        <c:axId val="215021440"/>
      </c:barChart>
      <c:catAx>
        <c:axId val="21501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021440"/>
        <c:crosses val="autoZero"/>
        <c:auto val="1"/>
        <c:lblAlgn val="ctr"/>
        <c:lblOffset val="100"/>
        <c:noMultiLvlLbl val="0"/>
      </c:catAx>
      <c:valAx>
        <c:axId val="21502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01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14.077928999999999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038592"/>
        <c:axId val="215064960"/>
      </c:barChart>
      <c:catAx>
        <c:axId val="21503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064960"/>
        <c:crosses val="autoZero"/>
        <c:auto val="1"/>
        <c:lblAlgn val="ctr"/>
        <c:lblOffset val="100"/>
        <c:noMultiLvlLbl val="0"/>
      </c:catAx>
      <c:valAx>
        <c:axId val="21506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03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ht="17.45">
      <c r="A1" s="48" t="str">
        <f>'DRIs DATA 입력'!A1</f>
        <v>정보</v>
      </c>
      <c r="B1" s="47" t="str">
        <f>'DRIs DATA 입력'!B1</f>
        <v>(설문지 : FFQ 95문항 설문지, 사용자 : 이영하, ID : H1900090)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11일 13:37:42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ht="17.4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2794.4452999999999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94.925285000000002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33.870643999999999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74.578000000000003</v>
      </c>
      <c r="G8" s="60">
        <f>'DRIs DATA 입력'!G8</f>
        <v>10.195</v>
      </c>
      <c r="H8" s="60">
        <f>'DRIs DATA 입력'!H8</f>
        <v>15.228</v>
      </c>
      <c r="I8" s="47"/>
      <c r="J8" s="60" t="s">
        <v>217</v>
      </c>
      <c r="K8" s="60">
        <f>'DRIs DATA 입력'!K8</f>
        <v>7.202</v>
      </c>
      <c r="L8" s="60">
        <f>'DRIs DATA 입력'!L8</f>
        <v>20.672999999999998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ht="17.4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ht="17.4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ht="17.45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ht="17.4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623.43150000000003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28.477238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6.7177094999999998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205.41570999999999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ht="17.4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ht="17.4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ht="17.4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ht="17.4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ht="17.4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ht="17.4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223.04756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2.2711014999999999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2.1616626000000001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19.651173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2.3487046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692.81960000000004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14.077928999999999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4.7702555999999996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10.268974</v>
      </c>
    </row>
    <row r="27" spans="1:62" ht="17.4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17.4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ht="17.4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ht="17.4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ht="17.4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ht="17.4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1001.12836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1796.4304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7330.6333000000004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5099.4290000000001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532.92705999999998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167.79892000000001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ht="17.4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ht="17.4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ht="17.4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ht="17.4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ht="17.4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ht="17.4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20.103935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14.562955000000001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958.74789999999996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2.8640637E-2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4.3065300000000004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518.66656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119.15791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7" sqref="G57"/>
    </sheetView>
  </sheetViews>
  <sheetFormatPr defaultColWidth="9" defaultRowHeight="16.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5" t="s">
        <v>276</v>
      </c>
      <c r="B1" s="64" t="s">
        <v>277</v>
      </c>
      <c r="C1" s="64"/>
      <c r="D1" s="64"/>
      <c r="E1" s="64"/>
      <c r="F1" s="64"/>
      <c r="G1" s="65" t="s">
        <v>278</v>
      </c>
      <c r="H1" s="64" t="s">
        <v>279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3" spans="1:27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64"/>
    </row>
    <row r="4" spans="1:27">
      <c r="A4" s="71" t="s">
        <v>57</v>
      </c>
      <c r="B4" s="71"/>
      <c r="C4" s="71"/>
      <c r="D4" s="64"/>
      <c r="E4" s="68" t="s">
        <v>199</v>
      </c>
      <c r="F4" s="69"/>
      <c r="G4" s="69"/>
      <c r="H4" s="70"/>
      <c r="I4" s="64"/>
      <c r="J4" s="68" t="s">
        <v>200</v>
      </c>
      <c r="K4" s="69"/>
      <c r="L4" s="70"/>
      <c r="M4" s="64"/>
      <c r="N4" s="71" t="s">
        <v>201</v>
      </c>
      <c r="O4" s="71"/>
      <c r="P4" s="71"/>
      <c r="Q4" s="71"/>
      <c r="R4" s="71"/>
      <c r="S4" s="71"/>
      <c r="T4" s="64"/>
      <c r="U4" s="71" t="s">
        <v>202</v>
      </c>
      <c r="V4" s="71"/>
      <c r="W4" s="71"/>
      <c r="X4" s="71"/>
      <c r="Y4" s="71"/>
      <c r="Z4" s="71"/>
      <c r="AA4" s="64"/>
    </row>
    <row r="5" spans="1:27">
      <c r="A5" s="66"/>
      <c r="B5" s="66" t="s">
        <v>203</v>
      </c>
      <c r="C5" s="66" t="s">
        <v>204</v>
      </c>
      <c r="D5" s="64"/>
      <c r="E5" s="66"/>
      <c r="F5" s="66" t="s">
        <v>205</v>
      </c>
      <c r="G5" s="66" t="s">
        <v>206</v>
      </c>
      <c r="H5" s="66" t="s">
        <v>201</v>
      </c>
      <c r="I5" s="64"/>
      <c r="J5" s="66"/>
      <c r="K5" s="66" t="s">
        <v>207</v>
      </c>
      <c r="L5" s="66" t="s">
        <v>208</v>
      </c>
      <c r="M5" s="64"/>
      <c r="N5" s="66"/>
      <c r="O5" s="66" t="s">
        <v>209</v>
      </c>
      <c r="P5" s="66" t="s">
        <v>210</v>
      </c>
      <c r="Q5" s="66" t="s">
        <v>211</v>
      </c>
      <c r="R5" s="66" t="s">
        <v>212</v>
      </c>
      <c r="S5" s="66" t="s">
        <v>204</v>
      </c>
      <c r="T5" s="64"/>
      <c r="U5" s="66"/>
      <c r="V5" s="66" t="s">
        <v>209</v>
      </c>
      <c r="W5" s="66" t="s">
        <v>210</v>
      </c>
      <c r="X5" s="66" t="s">
        <v>211</v>
      </c>
      <c r="Y5" s="66" t="s">
        <v>212</v>
      </c>
      <c r="Z5" s="66" t="s">
        <v>204</v>
      </c>
      <c r="AA5" s="64"/>
    </row>
    <row r="6" spans="1:27">
      <c r="A6" s="66" t="s">
        <v>57</v>
      </c>
      <c r="B6" s="66">
        <v>1800</v>
      </c>
      <c r="C6" s="66">
        <v>2794.4452999999999</v>
      </c>
      <c r="D6" s="64"/>
      <c r="E6" s="66" t="s">
        <v>213</v>
      </c>
      <c r="F6" s="66">
        <v>55</v>
      </c>
      <c r="G6" s="66">
        <v>15</v>
      </c>
      <c r="H6" s="66">
        <v>7</v>
      </c>
      <c r="I6" s="64"/>
      <c r="J6" s="66" t="s">
        <v>213</v>
      </c>
      <c r="K6" s="66">
        <v>0.1</v>
      </c>
      <c r="L6" s="66">
        <v>4</v>
      </c>
      <c r="M6" s="64"/>
      <c r="N6" s="66" t="s">
        <v>214</v>
      </c>
      <c r="O6" s="66">
        <v>40</v>
      </c>
      <c r="P6" s="66">
        <v>50</v>
      </c>
      <c r="Q6" s="66">
        <v>0</v>
      </c>
      <c r="R6" s="66">
        <v>0</v>
      </c>
      <c r="S6" s="66">
        <v>94.925285000000002</v>
      </c>
      <c r="T6" s="64"/>
      <c r="U6" s="66" t="s">
        <v>215</v>
      </c>
      <c r="V6" s="66">
        <v>0</v>
      </c>
      <c r="W6" s="66">
        <v>0</v>
      </c>
      <c r="X6" s="66">
        <v>20</v>
      </c>
      <c r="Y6" s="66">
        <v>0</v>
      </c>
      <c r="Z6" s="66">
        <v>33.870643999999999</v>
      </c>
      <c r="AA6" s="64"/>
    </row>
    <row r="7" spans="1:27">
      <c r="A7" s="64"/>
      <c r="B7" s="64"/>
      <c r="C7" s="64"/>
      <c r="D7" s="64"/>
      <c r="E7" s="66" t="s">
        <v>216</v>
      </c>
      <c r="F7" s="66">
        <v>65</v>
      </c>
      <c r="G7" s="66">
        <v>30</v>
      </c>
      <c r="H7" s="66">
        <v>20</v>
      </c>
      <c r="I7" s="64"/>
      <c r="J7" s="66" t="s">
        <v>216</v>
      </c>
      <c r="K7" s="66">
        <v>1</v>
      </c>
      <c r="L7" s="66">
        <v>10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>
      <c r="A8" s="64"/>
      <c r="B8" s="64"/>
      <c r="C8" s="64"/>
      <c r="D8" s="64"/>
      <c r="E8" s="66" t="s">
        <v>217</v>
      </c>
      <c r="F8" s="66">
        <v>74.578000000000003</v>
      </c>
      <c r="G8" s="66">
        <v>10.195</v>
      </c>
      <c r="H8" s="66">
        <v>15.228</v>
      </c>
      <c r="I8" s="64"/>
      <c r="J8" s="66" t="s">
        <v>217</v>
      </c>
      <c r="K8" s="66">
        <v>7.202</v>
      </c>
      <c r="L8" s="66">
        <v>20.672999999999998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13" spans="1:27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219</v>
      </c>
      <c r="B14" s="71"/>
      <c r="C14" s="71"/>
      <c r="D14" s="71"/>
      <c r="E14" s="71"/>
      <c r="F14" s="71"/>
      <c r="G14" s="64"/>
      <c r="H14" s="71" t="s">
        <v>220</v>
      </c>
      <c r="I14" s="71"/>
      <c r="J14" s="71"/>
      <c r="K14" s="71"/>
      <c r="L14" s="71"/>
      <c r="M14" s="71"/>
      <c r="N14" s="64"/>
      <c r="O14" s="71" t="s">
        <v>221</v>
      </c>
      <c r="P14" s="71"/>
      <c r="Q14" s="71"/>
      <c r="R14" s="71"/>
      <c r="S14" s="71"/>
      <c r="T14" s="71"/>
      <c r="U14" s="64"/>
      <c r="V14" s="71" t="s">
        <v>222</v>
      </c>
      <c r="W14" s="71"/>
      <c r="X14" s="71"/>
      <c r="Y14" s="71"/>
      <c r="Z14" s="71"/>
      <c r="AA14" s="71"/>
    </row>
    <row r="15" spans="1:27">
      <c r="A15" s="66"/>
      <c r="B15" s="66" t="s">
        <v>209</v>
      </c>
      <c r="C15" s="66" t="s">
        <v>210</v>
      </c>
      <c r="D15" s="66" t="s">
        <v>211</v>
      </c>
      <c r="E15" s="66" t="s">
        <v>212</v>
      </c>
      <c r="F15" s="66" t="s">
        <v>204</v>
      </c>
      <c r="G15" s="64"/>
      <c r="H15" s="66"/>
      <c r="I15" s="66" t="s">
        <v>209</v>
      </c>
      <c r="J15" s="66" t="s">
        <v>210</v>
      </c>
      <c r="K15" s="66" t="s">
        <v>211</v>
      </c>
      <c r="L15" s="66" t="s">
        <v>212</v>
      </c>
      <c r="M15" s="66" t="s">
        <v>204</v>
      </c>
      <c r="N15" s="64"/>
      <c r="O15" s="66"/>
      <c r="P15" s="66" t="s">
        <v>209</v>
      </c>
      <c r="Q15" s="66" t="s">
        <v>210</v>
      </c>
      <c r="R15" s="66" t="s">
        <v>211</v>
      </c>
      <c r="S15" s="66" t="s">
        <v>212</v>
      </c>
      <c r="T15" s="66" t="s">
        <v>204</v>
      </c>
      <c r="U15" s="64"/>
      <c r="V15" s="66"/>
      <c r="W15" s="66" t="s">
        <v>209</v>
      </c>
      <c r="X15" s="66" t="s">
        <v>210</v>
      </c>
      <c r="Y15" s="66" t="s">
        <v>211</v>
      </c>
      <c r="Z15" s="66" t="s">
        <v>212</v>
      </c>
      <c r="AA15" s="66" t="s">
        <v>204</v>
      </c>
    </row>
    <row r="16" spans="1:27">
      <c r="A16" s="66" t="s">
        <v>223</v>
      </c>
      <c r="B16" s="66">
        <v>430</v>
      </c>
      <c r="C16" s="66">
        <v>600</v>
      </c>
      <c r="D16" s="66">
        <v>0</v>
      </c>
      <c r="E16" s="66">
        <v>3000</v>
      </c>
      <c r="F16" s="66">
        <v>623.43150000000003</v>
      </c>
      <c r="G16" s="64"/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28.477238</v>
      </c>
      <c r="N16" s="64"/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6.7177094999999998</v>
      </c>
      <c r="U16" s="64"/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205.41570999999999</v>
      </c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64"/>
      <c r="H24" s="71" t="s">
        <v>226</v>
      </c>
      <c r="I24" s="71"/>
      <c r="J24" s="71"/>
      <c r="K24" s="71"/>
      <c r="L24" s="71"/>
      <c r="M24" s="71"/>
      <c r="N24" s="64"/>
      <c r="O24" s="71" t="s">
        <v>227</v>
      </c>
      <c r="P24" s="71"/>
      <c r="Q24" s="71"/>
      <c r="R24" s="71"/>
      <c r="S24" s="71"/>
      <c r="T24" s="71"/>
      <c r="U24" s="64"/>
      <c r="V24" s="71" t="s">
        <v>228</v>
      </c>
      <c r="W24" s="71"/>
      <c r="X24" s="71"/>
      <c r="Y24" s="71"/>
      <c r="Z24" s="71"/>
      <c r="AA24" s="71"/>
      <c r="AB24" s="64"/>
      <c r="AC24" s="71" t="s">
        <v>229</v>
      </c>
      <c r="AD24" s="71"/>
      <c r="AE24" s="71"/>
      <c r="AF24" s="71"/>
      <c r="AG24" s="71"/>
      <c r="AH24" s="71"/>
      <c r="AI24" s="64"/>
      <c r="AJ24" s="71" t="s">
        <v>230</v>
      </c>
      <c r="AK24" s="71"/>
      <c r="AL24" s="71"/>
      <c r="AM24" s="71"/>
      <c r="AN24" s="71"/>
      <c r="AO24" s="71"/>
      <c r="AP24" s="64"/>
      <c r="AQ24" s="71" t="s">
        <v>231</v>
      </c>
      <c r="AR24" s="71"/>
      <c r="AS24" s="71"/>
      <c r="AT24" s="71"/>
      <c r="AU24" s="71"/>
      <c r="AV24" s="71"/>
      <c r="AW24" s="64"/>
      <c r="AX24" s="71" t="s">
        <v>232</v>
      </c>
      <c r="AY24" s="71"/>
      <c r="AZ24" s="71"/>
      <c r="BA24" s="71"/>
      <c r="BB24" s="71"/>
      <c r="BC24" s="71"/>
      <c r="BD24" s="64"/>
      <c r="BE24" s="71" t="s">
        <v>233</v>
      </c>
      <c r="BF24" s="71"/>
      <c r="BG24" s="71"/>
      <c r="BH24" s="71"/>
      <c r="BI24" s="71"/>
      <c r="BJ24" s="71"/>
    </row>
    <row r="25" spans="1:62">
      <c r="A25" s="66"/>
      <c r="B25" s="66" t="s">
        <v>209</v>
      </c>
      <c r="C25" s="66" t="s">
        <v>210</v>
      </c>
      <c r="D25" s="66" t="s">
        <v>211</v>
      </c>
      <c r="E25" s="66" t="s">
        <v>212</v>
      </c>
      <c r="F25" s="66" t="s">
        <v>204</v>
      </c>
      <c r="G25" s="64"/>
      <c r="H25" s="66"/>
      <c r="I25" s="66" t="s">
        <v>209</v>
      </c>
      <c r="J25" s="66" t="s">
        <v>210</v>
      </c>
      <c r="K25" s="66" t="s">
        <v>211</v>
      </c>
      <c r="L25" s="66" t="s">
        <v>212</v>
      </c>
      <c r="M25" s="66" t="s">
        <v>204</v>
      </c>
      <c r="N25" s="64"/>
      <c r="O25" s="66"/>
      <c r="P25" s="66" t="s">
        <v>209</v>
      </c>
      <c r="Q25" s="66" t="s">
        <v>210</v>
      </c>
      <c r="R25" s="66" t="s">
        <v>211</v>
      </c>
      <c r="S25" s="66" t="s">
        <v>212</v>
      </c>
      <c r="T25" s="66" t="s">
        <v>204</v>
      </c>
      <c r="U25" s="64"/>
      <c r="V25" s="66"/>
      <c r="W25" s="66" t="s">
        <v>209</v>
      </c>
      <c r="X25" s="66" t="s">
        <v>210</v>
      </c>
      <c r="Y25" s="66" t="s">
        <v>211</v>
      </c>
      <c r="Z25" s="66" t="s">
        <v>212</v>
      </c>
      <c r="AA25" s="66" t="s">
        <v>204</v>
      </c>
      <c r="AB25" s="64"/>
      <c r="AC25" s="66"/>
      <c r="AD25" s="66" t="s">
        <v>209</v>
      </c>
      <c r="AE25" s="66" t="s">
        <v>210</v>
      </c>
      <c r="AF25" s="66" t="s">
        <v>211</v>
      </c>
      <c r="AG25" s="66" t="s">
        <v>212</v>
      </c>
      <c r="AH25" s="66" t="s">
        <v>204</v>
      </c>
      <c r="AI25" s="64"/>
      <c r="AJ25" s="66"/>
      <c r="AK25" s="66" t="s">
        <v>209</v>
      </c>
      <c r="AL25" s="66" t="s">
        <v>210</v>
      </c>
      <c r="AM25" s="66" t="s">
        <v>211</v>
      </c>
      <c r="AN25" s="66" t="s">
        <v>212</v>
      </c>
      <c r="AO25" s="66" t="s">
        <v>204</v>
      </c>
      <c r="AP25" s="64"/>
      <c r="AQ25" s="66"/>
      <c r="AR25" s="66" t="s">
        <v>209</v>
      </c>
      <c r="AS25" s="66" t="s">
        <v>210</v>
      </c>
      <c r="AT25" s="66" t="s">
        <v>211</v>
      </c>
      <c r="AU25" s="66" t="s">
        <v>212</v>
      </c>
      <c r="AV25" s="66" t="s">
        <v>204</v>
      </c>
      <c r="AW25" s="64"/>
      <c r="AX25" s="66"/>
      <c r="AY25" s="66" t="s">
        <v>209</v>
      </c>
      <c r="AZ25" s="66" t="s">
        <v>210</v>
      </c>
      <c r="BA25" s="66" t="s">
        <v>211</v>
      </c>
      <c r="BB25" s="66" t="s">
        <v>212</v>
      </c>
      <c r="BC25" s="66" t="s">
        <v>204</v>
      </c>
      <c r="BD25" s="64"/>
      <c r="BE25" s="66"/>
      <c r="BF25" s="66" t="s">
        <v>209</v>
      </c>
      <c r="BG25" s="66" t="s">
        <v>210</v>
      </c>
      <c r="BH25" s="66" t="s">
        <v>211</v>
      </c>
      <c r="BI25" s="66" t="s">
        <v>212</v>
      </c>
      <c r="BJ25" s="66" t="s">
        <v>204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223.04756</v>
      </c>
      <c r="G26" s="64"/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2.2711014999999999</v>
      </c>
      <c r="N26" s="64"/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2.1616626000000001</v>
      </c>
      <c r="U26" s="64"/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19.651173</v>
      </c>
      <c r="AB26" s="64"/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2.3487046</v>
      </c>
      <c r="AI26" s="64"/>
      <c r="AJ26" s="66" t="s">
        <v>234</v>
      </c>
      <c r="AK26" s="66">
        <v>320</v>
      </c>
      <c r="AL26" s="66">
        <v>400</v>
      </c>
      <c r="AM26" s="66">
        <v>0</v>
      </c>
      <c r="AN26" s="66">
        <v>1000</v>
      </c>
      <c r="AO26" s="66">
        <v>692.81960000000004</v>
      </c>
      <c r="AP26" s="64"/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14.077928999999999</v>
      </c>
      <c r="AW26" s="64"/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4.7702555999999996</v>
      </c>
      <c r="BD26" s="64"/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10.268974</v>
      </c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3"/>
      <c r="BL33" s="63"/>
      <c r="BM33" s="63"/>
      <c r="BN33" s="63"/>
      <c r="BO33" s="63"/>
      <c r="BP33" s="63"/>
    </row>
    <row r="34" spans="1:68">
      <c r="A34" s="71" t="s">
        <v>236</v>
      </c>
      <c r="B34" s="71"/>
      <c r="C34" s="71"/>
      <c r="D34" s="71"/>
      <c r="E34" s="71"/>
      <c r="F34" s="71"/>
      <c r="G34" s="64"/>
      <c r="H34" s="71" t="s">
        <v>237</v>
      </c>
      <c r="I34" s="71"/>
      <c r="J34" s="71"/>
      <c r="K34" s="71"/>
      <c r="L34" s="71"/>
      <c r="M34" s="71"/>
      <c r="N34" s="64"/>
      <c r="O34" s="71" t="s">
        <v>238</v>
      </c>
      <c r="P34" s="71"/>
      <c r="Q34" s="71"/>
      <c r="R34" s="71"/>
      <c r="S34" s="71"/>
      <c r="T34" s="71"/>
      <c r="U34" s="64"/>
      <c r="V34" s="71" t="s">
        <v>239</v>
      </c>
      <c r="W34" s="71"/>
      <c r="X34" s="71"/>
      <c r="Y34" s="71"/>
      <c r="Z34" s="71"/>
      <c r="AA34" s="71"/>
      <c r="AB34" s="64"/>
      <c r="AC34" s="71" t="s">
        <v>240</v>
      </c>
      <c r="AD34" s="71"/>
      <c r="AE34" s="71"/>
      <c r="AF34" s="71"/>
      <c r="AG34" s="71"/>
      <c r="AH34" s="71"/>
      <c r="AI34" s="64"/>
      <c r="AJ34" s="71" t="s">
        <v>241</v>
      </c>
      <c r="AK34" s="71"/>
      <c r="AL34" s="71"/>
      <c r="AM34" s="71"/>
      <c r="AN34" s="71"/>
      <c r="AO34" s="71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</row>
    <row r="35" spans="1:68">
      <c r="A35" s="66"/>
      <c r="B35" s="66" t="s">
        <v>209</v>
      </c>
      <c r="C35" s="66" t="s">
        <v>210</v>
      </c>
      <c r="D35" s="66" t="s">
        <v>211</v>
      </c>
      <c r="E35" s="66" t="s">
        <v>212</v>
      </c>
      <c r="F35" s="66" t="s">
        <v>204</v>
      </c>
      <c r="G35" s="64"/>
      <c r="H35" s="66"/>
      <c r="I35" s="66" t="s">
        <v>209</v>
      </c>
      <c r="J35" s="66" t="s">
        <v>210</v>
      </c>
      <c r="K35" s="66" t="s">
        <v>211</v>
      </c>
      <c r="L35" s="66" t="s">
        <v>212</v>
      </c>
      <c r="M35" s="66" t="s">
        <v>204</v>
      </c>
      <c r="N35" s="64"/>
      <c r="O35" s="66"/>
      <c r="P35" s="66" t="s">
        <v>209</v>
      </c>
      <c r="Q35" s="66" t="s">
        <v>210</v>
      </c>
      <c r="R35" s="66" t="s">
        <v>211</v>
      </c>
      <c r="S35" s="66" t="s">
        <v>212</v>
      </c>
      <c r="T35" s="66" t="s">
        <v>204</v>
      </c>
      <c r="U35" s="64"/>
      <c r="V35" s="66"/>
      <c r="W35" s="66" t="s">
        <v>209</v>
      </c>
      <c r="X35" s="66" t="s">
        <v>210</v>
      </c>
      <c r="Y35" s="66" t="s">
        <v>211</v>
      </c>
      <c r="Z35" s="66" t="s">
        <v>212</v>
      </c>
      <c r="AA35" s="66" t="s">
        <v>204</v>
      </c>
      <c r="AB35" s="64"/>
      <c r="AC35" s="66"/>
      <c r="AD35" s="66" t="s">
        <v>209</v>
      </c>
      <c r="AE35" s="66" t="s">
        <v>210</v>
      </c>
      <c r="AF35" s="66" t="s">
        <v>211</v>
      </c>
      <c r="AG35" s="66" t="s">
        <v>212</v>
      </c>
      <c r="AH35" s="66" t="s">
        <v>204</v>
      </c>
      <c r="AI35" s="64"/>
      <c r="AJ35" s="66"/>
      <c r="AK35" s="66" t="s">
        <v>209</v>
      </c>
      <c r="AL35" s="66" t="s">
        <v>210</v>
      </c>
      <c r="AM35" s="66" t="s">
        <v>211</v>
      </c>
      <c r="AN35" s="66" t="s">
        <v>212</v>
      </c>
      <c r="AO35" s="66" t="s">
        <v>204</v>
      </c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1001.12836</v>
      </c>
      <c r="G36" s="64"/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1796.4304</v>
      </c>
      <c r="N36" s="64"/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7330.6333000000004</v>
      </c>
      <c r="U36" s="64"/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5099.4290000000001</v>
      </c>
      <c r="AB36" s="64"/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532.92705999999998</v>
      </c>
      <c r="AI36" s="64"/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167.79892000000001</v>
      </c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243</v>
      </c>
      <c r="B44" s="71"/>
      <c r="C44" s="71"/>
      <c r="D44" s="71"/>
      <c r="E44" s="71"/>
      <c r="F44" s="71"/>
      <c r="G44" s="64"/>
      <c r="H44" s="71" t="s">
        <v>244</v>
      </c>
      <c r="I44" s="71"/>
      <c r="J44" s="71"/>
      <c r="K44" s="71"/>
      <c r="L44" s="71"/>
      <c r="M44" s="71"/>
      <c r="N44" s="64"/>
      <c r="O44" s="71" t="s">
        <v>245</v>
      </c>
      <c r="P44" s="71"/>
      <c r="Q44" s="71"/>
      <c r="R44" s="71"/>
      <c r="S44" s="71"/>
      <c r="T44" s="71"/>
      <c r="U44" s="64"/>
      <c r="V44" s="71" t="s">
        <v>246</v>
      </c>
      <c r="W44" s="71"/>
      <c r="X44" s="71"/>
      <c r="Y44" s="71"/>
      <c r="Z44" s="71"/>
      <c r="AA44" s="71"/>
      <c r="AB44" s="64"/>
      <c r="AC44" s="71" t="s">
        <v>247</v>
      </c>
      <c r="AD44" s="71"/>
      <c r="AE44" s="71"/>
      <c r="AF44" s="71"/>
      <c r="AG44" s="71"/>
      <c r="AH44" s="71"/>
      <c r="AI44" s="64"/>
      <c r="AJ44" s="71" t="s">
        <v>248</v>
      </c>
      <c r="AK44" s="71"/>
      <c r="AL44" s="71"/>
      <c r="AM44" s="71"/>
      <c r="AN44" s="71"/>
      <c r="AO44" s="71"/>
      <c r="AP44" s="64"/>
      <c r="AQ44" s="71" t="s">
        <v>249</v>
      </c>
      <c r="AR44" s="71"/>
      <c r="AS44" s="71"/>
      <c r="AT44" s="71"/>
      <c r="AU44" s="71"/>
      <c r="AV44" s="71"/>
      <c r="AW44" s="64"/>
      <c r="AX44" s="71" t="s">
        <v>250</v>
      </c>
      <c r="AY44" s="71"/>
      <c r="AZ44" s="71"/>
      <c r="BA44" s="71"/>
      <c r="BB44" s="71"/>
      <c r="BC44" s="71"/>
      <c r="BD44" s="64"/>
      <c r="BE44" s="71" t="s">
        <v>251</v>
      </c>
      <c r="BF44" s="71"/>
      <c r="BG44" s="71"/>
      <c r="BH44" s="71"/>
      <c r="BI44" s="71"/>
      <c r="BJ44" s="71"/>
    </row>
    <row r="45" spans="1:68">
      <c r="A45" s="66"/>
      <c r="B45" s="66" t="s">
        <v>209</v>
      </c>
      <c r="C45" s="66" t="s">
        <v>210</v>
      </c>
      <c r="D45" s="66" t="s">
        <v>211</v>
      </c>
      <c r="E45" s="66" t="s">
        <v>212</v>
      </c>
      <c r="F45" s="66" t="s">
        <v>204</v>
      </c>
      <c r="G45" s="64"/>
      <c r="H45" s="66"/>
      <c r="I45" s="66" t="s">
        <v>209</v>
      </c>
      <c r="J45" s="66" t="s">
        <v>210</v>
      </c>
      <c r="K45" s="66" t="s">
        <v>211</v>
      </c>
      <c r="L45" s="66" t="s">
        <v>212</v>
      </c>
      <c r="M45" s="66" t="s">
        <v>204</v>
      </c>
      <c r="N45" s="64"/>
      <c r="O45" s="66"/>
      <c r="P45" s="66" t="s">
        <v>209</v>
      </c>
      <c r="Q45" s="66" t="s">
        <v>210</v>
      </c>
      <c r="R45" s="66" t="s">
        <v>211</v>
      </c>
      <c r="S45" s="66" t="s">
        <v>212</v>
      </c>
      <c r="T45" s="66" t="s">
        <v>204</v>
      </c>
      <c r="U45" s="64"/>
      <c r="V45" s="66"/>
      <c r="W45" s="66" t="s">
        <v>209</v>
      </c>
      <c r="X45" s="66" t="s">
        <v>210</v>
      </c>
      <c r="Y45" s="66" t="s">
        <v>211</v>
      </c>
      <c r="Z45" s="66" t="s">
        <v>212</v>
      </c>
      <c r="AA45" s="66" t="s">
        <v>204</v>
      </c>
      <c r="AB45" s="64"/>
      <c r="AC45" s="66"/>
      <c r="AD45" s="66" t="s">
        <v>209</v>
      </c>
      <c r="AE45" s="66" t="s">
        <v>210</v>
      </c>
      <c r="AF45" s="66" t="s">
        <v>211</v>
      </c>
      <c r="AG45" s="66" t="s">
        <v>212</v>
      </c>
      <c r="AH45" s="66" t="s">
        <v>204</v>
      </c>
      <c r="AI45" s="64"/>
      <c r="AJ45" s="66"/>
      <c r="AK45" s="66" t="s">
        <v>209</v>
      </c>
      <c r="AL45" s="66" t="s">
        <v>210</v>
      </c>
      <c r="AM45" s="66" t="s">
        <v>211</v>
      </c>
      <c r="AN45" s="66" t="s">
        <v>212</v>
      </c>
      <c r="AO45" s="66" t="s">
        <v>204</v>
      </c>
      <c r="AP45" s="64"/>
      <c r="AQ45" s="66"/>
      <c r="AR45" s="66" t="s">
        <v>209</v>
      </c>
      <c r="AS45" s="66" t="s">
        <v>210</v>
      </c>
      <c r="AT45" s="66" t="s">
        <v>211</v>
      </c>
      <c r="AU45" s="66" t="s">
        <v>212</v>
      </c>
      <c r="AV45" s="66" t="s">
        <v>204</v>
      </c>
      <c r="AW45" s="64"/>
      <c r="AX45" s="66"/>
      <c r="AY45" s="66" t="s">
        <v>209</v>
      </c>
      <c r="AZ45" s="66" t="s">
        <v>210</v>
      </c>
      <c r="BA45" s="66" t="s">
        <v>211</v>
      </c>
      <c r="BB45" s="66" t="s">
        <v>212</v>
      </c>
      <c r="BC45" s="66" t="s">
        <v>204</v>
      </c>
      <c r="BD45" s="64"/>
      <c r="BE45" s="66"/>
      <c r="BF45" s="66" t="s">
        <v>209</v>
      </c>
      <c r="BG45" s="66" t="s">
        <v>210</v>
      </c>
      <c r="BH45" s="66" t="s">
        <v>211</v>
      </c>
      <c r="BI45" s="66" t="s">
        <v>212</v>
      </c>
      <c r="BJ45" s="66" t="s">
        <v>204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20.103935</v>
      </c>
      <c r="G46" s="64"/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14.562955000000001</v>
      </c>
      <c r="N46" s="64"/>
      <c r="O46" s="66" t="s">
        <v>252</v>
      </c>
      <c r="P46" s="66">
        <v>600</v>
      </c>
      <c r="Q46" s="66">
        <v>800</v>
      </c>
      <c r="R46" s="66">
        <v>0</v>
      </c>
      <c r="S46" s="66">
        <v>10000</v>
      </c>
      <c r="T46" s="66">
        <v>958.74789999999996</v>
      </c>
      <c r="U46" s="64"/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2.8640637E-2</v>
      </c>
      <c r="AB46" s="64"/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4.3065300000000004</v>
      </c>
      <c r="AI46" s="64"/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518.66656</v>
      </c>
      <c r="AP46" s="64"/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119.15791</v>
      </c>
      <c r="AW46" s="64"/>
      <c r="AX46" s="66" t="s">
        <v>253</v>
      </c>
      <c r="AY46" s="66"/>
      <c r="AZ46" s="66"/>
      <c r="BA46" s="66"/>
      <c r="BB46" s="66"/>
      <c r="BC46" s="66"/>
      <c r="BD46" s="64"/>
      <c r="BE46" s="66" t="s">
        <v>254</v>
      </c>
      <c r="BF46" s="66"/>
      <c r="BG46" s="66"/>
      <c r="BH46" s="66"/>
      <c r="BI46" s="66"/>
      <c r="BJ46" s="66"/>
    </row>
  </sheetData>
  <mergeCells count="38">
    <mergeCell ref="A24:F24"/>
    <mergeCell ref="H24:M24"/>
    <mergeCell ref="O24:T24"/>
    <mergeCell ref="V24:AA24"/>
    <mergeCell ref="AJ34:AO34"/>
    <mergeCell ref="A33:AO33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4" customFormat="1">
      <c r="A2" s="64" t="s">
        <v>280</v>
      </c>
      <c r="B2" s="64" t="s">
        <v>281</v>
      </c>
      <c r="C2" s="64" t="s">
        <v>282</v>
      </c>
      <c r="D2" s="64">
        <v>50</v>
      </c>
      <c r="E2" s="64">
        <v>2794.4452999999999</v>
      </c>
      <c r="F2" s="64">
        <v>464.89571999999998</v>
      </c>
      <c r="G2" s="64">
        <v>63.549995000000003</v>
      </c>
      <c r="H2" s="64">
        <v>30.271736000000001</v>
      </c>
      <c r="I2" s="64">
        <v>33.278260000000003</v>
      </c>
      <c r="J2" s="64">
        <v>94.925285000000002</v>
      </c>
      <c r="K2" s="64">
        <v>46.118690000000001</v>
      </c>
      <c r="L2" s="64">
        <v>48.806595000000002</v>
      </c>
      <c r="M2" s="64">
        <v>33.870643999999999</v>
      </c>
      <c r="N2" s="64">
        <v>4.8909229999999999</v>
      </c>
      <c r="O2" s="64">
        <v>20.221627999999999</v>
      </c>
      <c r="P2" s="64">
        <v>1792.9448</v>
      </c>
      <c r="Q2" s="64">
        <v>35.525275999999998</v>
      </c>
      <c r="R2" s="64">
        <v>623.43150000000003</v>
      </c>
      <c r="S2" s="64">
        <v>215.95072999999999</v>
      </c>
      <c r="T2" s="64">
        <v>4889.7695000000003</v>
      </c>
      <c r="U2" s="64">
        <v>6.7177094999999998</v>
      </c>
      <c r="V2" s="64">
        <v>28.477238</v>
      </c>
      <c r="W2" s="64">
        <v>205.41570999999999</v>
      </c>
      <c r="X2" s="64">
        <v>223.04756</v>
      </c>
      <c r="Y2" s="64">
        <v>2.2711014999999999</v>
      </c>
      <c r="Z2" s="64">
        <v>2.1616626000000001</v>
      </c>
      <c r="AA2" s="64">
        <v>19.651173</v>
      </c>
      <c r="AB2" s="64">
        <v>2.3487046</v>
      </c>
      <c r="AC2" s="64">
        <v>692.81960000000004</v>
      </c>
      <c r="AD2" s="64">
        <v>14.077928999999999</v>
      </c>
      <c r="AE2" s="64">
        <v>4.7702555999999996</v>
      </c>
      <c r="AF2" s="64">
        <v>10.268974</v>
      </c>
      <c r="AG2" s="64">
        <v>1001.12836</v>
      </c>
      <c r="AH2" s="64">
        <v>321.6397</v>
      </c>
      <c r="AI2" s="64">
        <v>679.48865000000001</v>
      </c>
      <c r="AJ2" s="64">
        <v>1796.4304</v>
      </c>
      <c r="AK2" s="64">
        <v>7330.6333000000004</v>
      </c>
      <c r="AL2" s="64">
        <v>532.92705999999998</v>
      </c>
      <c r="AM2" s="64">
        <v>5099.4290000000001</v>
      </c>
      <c r="AN2" s="64">
        <v>167.79892000000001</v>
      </c>
      <c r="AO2" s="64">
        <v>20.103935</v>
      </c>
      <c r="AP2" s="64">
        <v>15.117737999999999</v>
      </c>
      <c r="AQ2" s="64">
        <v>4.9861969999999998</v>
      </c>
      <c r="AR2" s="64">
        <v>14.562955000000001</v>
      </c>
      <c r="AS2" s="64">
        <v>958.74789999999996</v>
      </c>
      <c r="AT2" s="64">
        <v>2.8640637E-2</v>
      </c>
      <c r="AU2" s="64">
        <v>4.3065300000000004</v>
      </c>
      <c r="AV2" s="64">
        <v>518.66656</v>
      </c>
      <c r="AW2" s="64">
        <v>119.15791</v>
      </c>
      <c r="AX2" s="64">
        <v>0.109032586</v>
      </c>
      <c r="AY2" s="64">
        <v>1.7099776</v>
      </c>
      <c r="AZ2" s="64">
        <v>462.38718</v>
      </c>
      <c r="BA2" s="64">
        <v>58.852176999999998</v>
      </c>
      <c r="BB2" s="64">
        <v>21.749237000000001</v>
      </c>
      <c r="BC2" s="64">
        <v>20.321760000000001</v>
      </c>
      <c r="BD2" s="64">
        <v>16.727406999999999</v>
      </c>
      <c r="BE2" s="64">
        <v>0.50065729999999997</v>
      </c>
      <c r="BF2" s="64">
        <v>3.5810878000000002</v>
      </c>
      <c r="BG2" s="64">
        <v>6.9387240000000003E-3</v>
      </c>
      <c r="BH2" s="64">
        <v>0.11133137</v>
      </c>
      <c r="BI2" s="64">
        <v>8.7733924000000005E-2</v>
      </c>
      <c r="BJ2" s="64">
        <v>0.2772212</v>
      </c>
      <c r="BK2" s="64">
        <v>5.3374800000000001E-4</v>
      </c>
      <c r="BL2" s="64">
        <v>0.74041367000000002</v>
      </c>
      <c r="BM2" s="64">
        <v>5.7094483</v>
      </c>
      <c r="BN2" s="64">
        <v>1.43014</v>
      </c>
      <c r="BO2" s="64">
        <v>94.063879999999997</v>
      </c>
      <c r="BP2" s="64">
        <v>13.683903000000001</v>
      </c>
      <c r="BQ2" s="64">
        <v>27.125627999999999</v>
      </c>
      <c r="BR2" s="64">
        <v>103.394066</v>
      </c>
      <c r="BS2" s="64">
        <v>62.456200000000003</v>
      </c>
      <c r="BT2" s="64">
        <v>17.055160000000001</v>
      </c>
      <c r="BU2" s="64">
        <v>0.13894902000000001</v>
      </c>
      <c r="BV2" s="64">
        <v>2.6991000000000001E-2</v>
      </c>
      <c r="BW2" s="64">
        <v>1.1343240999999999</v>
      </c>
      <c r="BX2" s="64">
        <v>1.7135305000000001</v>
      </c>
      <c r="BY2" s="64">
        <v>0.19133538</v>
      </c>
      <c r="BZ2" s="64">
        <v>1.5236538999999999E-3</v>
      </c>
      <c r="CA2" s="64">
        <v>1.4547082</v>
      </c>
      <c r="CB2" s="64">
        <v>2.4197165E-2</v>
      </c>
      <c r="CC2" s="64">
        <v>7.9486899999999999E-2</v>
      </c>
      <c r="CD2" s="64">
        <v>2.1010091000000002</v>
      </c>
      <c r="CE2" s="64">
        <v>0.10653987500000001</v>
      </c>
      <c r="CF2" s="64">
        <v>3.7404140000000002E-2</v>
      </c>
      <c r="CG2" s="64">
        <v>4.9500000000000003E-7</v>
      </c>
      <c r="CH2" s="64">
        <v>6.0826910000000003E-3</v>
      </c>
      <c r="CI2" s="64">
        <v>6.3708406000000002E-3</v>
      </c>
      <c r="CJ2" s="64">
        <v>5.2482914999999997</v>
      </c>
      <c r="CK2" s="64">
        <v>1.9664612000000001E-2</v>
      </c>
      <c r="CL2" s="64">
        <v>1.5660589</v>
      </c>
      <c r="CM2" s="64">
        <v>4.9182459999999999</v>
      </c>
      <c r="CN2" s="64">
        <v>3044.5796</v>
      </c>
      <c r="CO2" s="64">
        <v>5425.37</v>
      </c>
      <c r="CP2" s="64">
        <v>2970.8126999999999</v>
      </c>
      <c r="CQ2" s="64">
        <v>1327.4583</v>
      </c>
      <c r="CR2" s="64">
        <v>583.53719999999998</v>
      </c>
      <c r="CS2" s="64">
        <v>753.17724999999996</v>
      </c>
      <c r="CT2" s="64">
        <v>3006.3339999999998</v>
      </c>
      <c r="CU2" s="64">
        <v>1977.2463</v>
      </c>
      <c r="CV2" s="64">
        <v>2350.1462000000001</v>
      </c>
      <c r="CW2" s="64">
        <v>2153.2727</v>
      </c>
      <c r="CX2" s="64">
        <v>609.16319999999996</v>
      </c>
      <c r="CY2" s="64">
        <v>3841.6779999999999</v>
      </c>
      <c r="CZ2" s="64">
        <v>2051.6006000000002</v>
      </c>
      <c r="DA2" s="64">
        <v>4036.4739</v>
      </c>
      <c r="DB2" s="64">
        <v>3867.0457000000001</v>
      </c>
      <c r="DC2" s="64">
        <v>5590.2430000000004</v>
      </c>
      <c r="DD2" s="64">
        <v>11188.191000000001</v>
      </c>
      <c r="DE2" s="64">
        <v>1841.1831999999999</v>
      </c>
      <c r="DF2" s="64">
        <v>5674.5684000000001</v>
      </c>
      <c r="DG2" s="64">
        <v>2438.3317999999999</v>
      </c>
      <c r="DH2" s="64">
        <v>148.91399999999999</v>
      </c>
      <c r="DI2" s="64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 ht="17.45">
      <c r="A6">
        <f>BA2</f>
        <v>58.852176999999998</v>
      </c>
      <c r="B6">
        <f>BB2</f>
        <v>21.749237000000001</v>
      </c>
      <c r="C6">
        <f>BC2</f>
        <v>20.321760000000001</v>
      </c>
      <c r="D6">
        <f>BD2</f>
        <v>16.727406999999999</v>
      </c>
    </row>
    <row r="7" spans="1:113" ht="17.45">
      <c r="B7">
        <f>ROUND(B6/MAX($B$6,$C$6,$D$6),1)</f>
        <v>1</v>
      </c>
      <c r="C7">
        <f>ROUND(C6/MAX($B$6,$C$6,$D$6),1)</f>
        <v>0.9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25326</v>
      </c>
      <c r="C2" s="57">
        <f ca="1">YEAR(TODAY())-YEAR(B2)+IF(TODAY()&gt;=DATE(YEAR(TODAY()),MONTH(B2),DAY(B2)),0,-1)</f>
        <v>50</v>
      </c>
      <c r="E2" s="53">
        <v>153.30000000000001</v>
      </c>
      <c r="F2" s="54" t="s">
        <v>40</v>
      </c>
      <c r="G2" s="53">
        <v>60.6</v>
      </c>
      <c r="H2" s="52" t="s">
        <v>42</v>
      </c>
      <c r="I2" s="74">
        <f>ROUND(G3/E3^2,1)</f>
        <v>25.8</v>
      </c>
    </row>
    <row r="3" spans="1:9">
      <c r="E3" s="52">
        <f>E2/100</f>
        <v>1.5330000000000001</v>
      </c>
      <c r="F3" s="52" t="s">
        <v>41</v>
      </c>
      <c r="G3" s="52">
        <f>G2</f>
        <v>60.6</v>
      </c>
      <c r="H3" s="52" t="s">
        <v>42</v>
      </c>
      <c r="I3" s="74"/>
    </row>
    <row r="4" spans="1:9">
      <c r="A4" t="s">
        <v>274</v>
      </c>
    </row>
    <row r="5" spans="1:9" ht="17.45">
      <c r="B5" s="61">
        <v>43780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G8" sqref="G8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7.45">
      <c r="E2" s="76" t="str">
        <f>'DRIs DATA'!B1</f>
        <v>(설문지 : FFQ 95문항 설문지, 사용자 : 이영하, ID : H1900090)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03월 11일 13:37:42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ht="17.45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J15" sqref="J15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43780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50</v>
      </c>
      <c r="G12" s="153"/>
      <c r="H12" s="153"/>
      <c r="I12" s="153"/>
      <c r="K12" s="124">
        <f>'개인정보 및 신체계측 입력'!E2</f>
        <v>153.30000000000001</v>
      </c>
      <c r="L12" s="125"/>
      <c r="M12" s="118">
        <f>'개인정보 및 신체계측 입력'!G2</f>
        <v>60.6</v>
      </c>
      <c r="N12" s="119"/>
      <c r="O12" s="114" t="s">
        <v>272</v>
      </c>
      <c r="P12" s="108"/>
      <c r="Q12" s="111">
        <f>'개인정보 및 신체계측 입력'!I2</f>
        <v>25.8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이영하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74.578000000000003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10.195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15.228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0.8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20.7</v>
      </c>
      <c r="L72" s="37" t="s">
        <v>54</v>
      </c>
      <c r="M72" s="37">
        <f>ROUND('DRIs DATA'!K8,1)</f>
        <v>7.2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83.12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237.31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223.05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156.58000000000001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125.14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488.71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201.04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2020-03-11T09:06:10Z</cp:lastPrinted>
  <dcterms:created xsi:type="dcterms:W3CDTF">2015-06-13T08:19:18Z</dcterms:created>
  <dcterms:modified xsi:type="dcterms:W3CDTF">2020-03-11T09:06:13Z</dcterms:modified>
</cp:coreProperties>
</file>