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<sst xmlns="http://schemas.openxmlformats.org/spreadsheetml/2006/main" count="692" uniqueCount="283">
  <si>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</si>
  <si>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</si>
  <si>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</si>
  <si>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</si>
  <si>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</si>
  <si>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</si>
  <si>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</si>
  <si>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</si>
  <si>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</si>
  <si>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</si>
  <si>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</si>
  <si>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</si>
  <si>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</si>
  <si>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</si>
  <si>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</si>
  <si>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</si>
  <si>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</si>
  <si>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</si>
  <si>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</si>
  <si>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</si>
  <si>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</si>
  <si>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</si>
  <si>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</si>
  <si>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</si>
  <si>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</si>
  <si>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</si>
  <si>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</si>
  <si>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</si>
  <si>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</si>
  <si>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</si>
  <si>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</si>
  <si>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</si>
  <si>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</si>
  <si>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</si>
  <si>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</si>
  <si>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</si>
  <si>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</si>
  <si>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</si>
  <si>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</si>
  <si>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</si>
  <si>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</si>
  <si>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</si>
  <si>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</si>
  <si>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</si>
  <si>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</si>
  <si>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</si>
  <si>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</si>
  <si>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</si>
  <si>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</si>
  <si>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</si>
  <si>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</si>
  <si>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</si>
  <si>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</si>
  <si>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</si>
  <si>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</si>
  <si>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</si>
  <si>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</si>
  <si>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</si>
  <si>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</si>
  <si>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</si>
  <si>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</si>
  <si>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</si>
  <si>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</si>
  <si>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</si>
  <si>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</si>
  <si>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</si>
  <si>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</si>
  <si>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</si>
  <si>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</si>
  <si>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</si>
  <si>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</si>
  <si>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</si>
  <si>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</si>
  <si>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</si>
  <si>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</si>
  <si>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</si>
  <si>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</si>
  <si>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</si>
  <si>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</si>
  <si>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</si>
  <si>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</si>
  <si>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</si>
  <si>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</si>
  <si>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</si>
  <si>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</si>
  <si>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</si>
  <si>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</si>
  <si>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</si>
  <si>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</si>
  <si>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</si>
  <si>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</si>
  <si>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</si>
  <si>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</si>
  <si>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</si>
  <si>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</si>
  <si>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</si>
  <si>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</si>
  <si>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</si>
  <si>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</si>
  <si>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</si>
  <si>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</si>
  <si>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</si>
  <si>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</si>
  <si>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</si>
  <si>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</si>
  <si>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</si>
  <si>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</si>
  <si>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</si>
  <si>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</si>
  <si>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</si>
  <si>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</si>
  <si>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</si>
  <si>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</si>
  <si>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</si>
  <si>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</si>
  <si>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</si>
  <si>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</si>
  <si>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</si>
  <si>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</si>
  <si>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</si>
  <si>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</si>
  <si>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</si>
  <si>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</si>
  <si>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</si>
  <si>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</si>
  <si>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</si>
  <si>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</si>
  <si>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</si>
  <si>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</si>
  <si>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</si>
  <si>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</si>
  <si>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</si>
  <si>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</si>
  <si>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</si>
  <si>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</si>
  <si>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</si>
  <si>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</si>
  <si>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</si>
  <si>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</si>
  <si>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</si>
  <si>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</si>
  <si>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</si>
  <si>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</si>
  <si>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</si>
  <si>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</si>
  <si>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</si>
  <si>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</si>
  <si>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</si>
  <si>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</si>
  <si>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</si>
  <si>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</si>
  <si>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</si>
  <si>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</si>
  <si>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</si>
  <si>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</si>
  <si>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</si>
  <si>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</si>
  <si>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</si>
  <si>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</si>
  <si>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</si>
  <si>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</si>
  <si>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</si>
  <si>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</si>
  <si>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</si>
  <si>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</si>
  <si>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</si>
  <si>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</si>
  <si>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</si>
  <si>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</si>
  <si>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</si>
  <si>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</si>
  <si>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</si>
  <si>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</si>
  <si>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</si>
  <si>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</si>
  <si>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</si>
  <si>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</si>
  <si>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</si>
  <si>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</si>
  <si>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</si>
  <si>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</si>
  <si>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</si>
  <si>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</si>
  <si>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</si>
  <si>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</si>
  <si>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</si>
  <si>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</si>
  <si>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</si>
  <si>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</si>
  <si>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</si>
  <si>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</si>
  <si>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</si>
  <si>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</si>
  <si>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</si>
  <si>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</si>
  <si>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</si>
  <si>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</si>
  <si>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</si>
  <si>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</si>
  <si>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</si>
  <si>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</si>
  <si>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</si>
  <si>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</si>
  <si>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</si>
  <si>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</si>
  <si>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</si>
  <si>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</si>
  <si>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</si>
  <si>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</si>
  <si>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</si>
  <si>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</si>
  <si>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</si>
  <si>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</si>
  <si>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</si>
  <si>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</si>
  <si>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</si>
  <si>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</si>
  <si>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</si>
  <si>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</si>
  <si>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</si>
  <si>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</si>
  <si>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</si>
  <si>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</si>
  <si>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</si>
  <si>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</si>
  <si>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</si>
  <si>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</si>
  <si>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</si>
  <si>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</si>
  <si>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</si>
  <si>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</si>
  <si>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</si>
  <si>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</si>
  <si>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</si>
  <si>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</si>
  <si>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</si>
  <si>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</si>
  <si>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</si>
  <si>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</si>
  <si>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</si>
  <si>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</si>
  <si>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</si>
  <si>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</si>
  <si>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</si>
  <si>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</si>
  <si>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</si>
  <si>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</si>
  <si>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</si>
  <si>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</si>
  <si>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</si>
  <si>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</si>
  <si>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</si>
  <si>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</si>
  <si>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</si>
  <si>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</si>
  <si>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</si>
  <si>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</si>
  <si>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</si>
  <si>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</si>
  <si>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</si>
  <si>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</si>
  <si>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</si>
  <si>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</si>
  <si>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</si>
  <si>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</si>
  <si>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</si>
  <si>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</si>
  <si>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</si>
  <si>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</si>
  <si>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</si>
  <si>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</si>
  <si>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</si>
  <si>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</si>
  <si>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</si>
  <si>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</si>
  <si>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</si>
  <si>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</si>
  <si>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</si>
  <si>
    <t>(설문지 : FFQ 95문항 설문지, 사용자 : 김완형, ID : H1900093)</t>
  </si>
  <si>
    <t>출력시각</t>
  </si>
  <si>
    <t>2020년 03월 12일 14:14:01</t>
  </si>
  <si>
    <t>H1900093</t>
  </si>
  <si>
    <t>김완형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</si>
</sst>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60.28736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48304"/>
        <c:axId val="120847520"/>
      </c:barChart>
      <c:catAx>
        <c:axId val="1208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47520"/>
        <c:crosses val="autoZero"/>
        <c:auto val="1"/>
        <c:lblAlgn val="ctr"/>
        <c:lblOffset val="100"/>
        <c:noMultiLvlLbl val="0"/>
      </c:catAx>
      <c:valAx>
        <c:axId val="12084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4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1.9639578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2944"/>
        <c:axId val="113462552"/>
      </c:barChart>
      <c:catAx>
        <c:axId val="1134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2552"/>
        <c:crosses val="autoZero"/>
        <c:auto val="1"/>
        <c:lblAlgn val="ctr"/>
        <c:lblOffset val="100"/>
        <c:noMultiLvlLbl val="0"/>
      </c:catAx>
      <c:valAx>
        <c:axId val="11346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0.83175129999999997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7784"/>
        <c:axId val="113461768"/>
      </c:barChart>
      <c:catAx>
        <c:axId val="37285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1768"/>
        <c:crosses val="autoZero"/>
        <c:auto val="1"/>
        <c:lblAlgn val="ctr"/>
        <c:lblOffset val="100"/>
        <c:noMultiLvlLbl val="0"/>
      </c:catAx>
      <c:valAx>
        <c:axId val="11346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1144.7291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0984"/>
        <c:axId val="113468040"/>
      </c:barChart>
      <c:catAx>
        <c:axId val="11346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8040"/>
        <c:crosses val="autoZero"/>
        <c:auto val="1"/>
        <c:lblAlgn val="ctr"/>
        <c:lblOffset val="100"/>
        <c:noMultiLvlLbl val="0"/>
      </c:catAx>
      <c:valAx>
        <c:axId val="1134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2559.6125000000002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4512"/>
        <c:axId val="113464120"/>
      </c:barChart>
      <c:catAx>
        <c:axId val="1134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4120"/>
        <c:crosses val="autoZero"/>
        <c:auto val="1"/>
        <c:lblAlgn val="ctr"/>
        <c:lblOffset val="100"/>
        <c:noMultiLvlLbl val="0"/>
      </c:catAx>
      <c:valAx>
        <c:axId val="11346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110.907906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60624"/>
        <c:axId val="361660232"/>
      </c:barChart>
      <c:catAx>
        <c:axId val="36166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0232"/>
        <c:crosses val="autoZero"/>
        <c:auto val="1"/>
        <c:lblAlgn val="ctr"/>
        <c:lblOffset val="100"/>
        <c:noMultiLvlLbl val="0"/>
      </c:catAx>
      <c:valAx>
        <c:axId val="36166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6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95.629639999999995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448"/>
        <c:axId val="361659056"/>
      </c:barChart>
      <c:catAx>
        <c:axId val="36165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9056"/>
        <c:crosses val="autoZero"/>
        <c:auto val="1"/>
        <c:lblAlgn val="ctr"/>
        <c:lblOffset val="100"/>
        <c:noMultiLvlLbl val="0"/>
      </c:catAx>
      <c:valAx>
        <c:axId val="36165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10.336105999999999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8272"/>
        <c:axId val="361657880"/>
      </c:barChart>
      <c:catAx>
        <c:axId val="3616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7880"/>
        <c:crosses val="autoZero"/>
        <c:auto val="1"/>
        <c:lblAlgn val="ctr"/>
        <c:lblOffset val="100"/>
        <c:noMultiLvlLbl val="0"/>
      </c:catAx>
      <c:valAx>
        <c:axId val="36165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601.1848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3944"/>
        <c:axId val="297873552"/>
      </c:barChart>
      <c:catAx>
        <c:axId val="2978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3552"/>
        <c:crosses val="autoZero"/>
        <c:auto val="1"/>
        <c:lblAlgn val="ctr"/>
        <c:lblOffset val="100"/>
        <c:noMultiLvlLbl val="0"/>
      </c:catAx>
      <c:valAx>
        <c:axId val="297873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7.399298E-2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5904"/>
        <c:axId val="297875120"/>
      </c:barChart>
      <c:catAx>
        <c:axId val="29787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120"/>
        <c:crosses val="autoZero"/>
        <c:auto val="1"/>
        <c:lblAlgn val="ctr"/>
        <c:lblOffset val="100"/>
        <c:noMultiLvlLbl val="0"/>
      </c:catAx>
      <c:valAx>
        <c:axId val="29787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3.7615289999999999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6688"/>
        <c:axId val="297875512"/>
      </c:barChart>
      <c:catAx>
        <c:axId val="29787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512"/>
        <c:crosses val="autoZero"/>
        <c:auto val="1"/>
        <c:lblAlgn val="ctr"/>
        <c:lblOffset val="100"/>
        <c:noMultiLvlLbl val="0"/>
      </c:catAx>
      <c:valAx>
        <c:axId val="29787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17.149149000000001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49480"/>
        <c:axId val="120849088"/>
      </c:barChart>
      <c:catAx>
        <c:axId val="12084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49088"/>
        <c:crosses val="autoZero"/>
        <c:auto val="1"/>
        <c:lblAlgn val="ctr"/>
        <c:lblOffset val="100"/>
        <c:noMultiLvlLbl val="0"/>
      </c:catAx>
      <c:valAx>
        <c:axId val="12084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4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129.77100999999999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2040"/>
        <c:axId val="117682432"/>
      </c:barChart>
      <c:catAx>
        <c:axId val="1176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2432"/>
        <c:crosses val="autoZero"/>
        <c:auto val="1"/>
        <c:lblAlgn val="ctr"/>
        <c:lblOffset val="100"/>
        <c:noMultiLvlLbl val="0"/>
      </c:catAx>
      <c:valAx>
        <c:axId val="11768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82.897099999999995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3216"/>
        <c:axId val="117684784"/>
      </c:barChart>
      <c:catAx>
        <c:axId val="1176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4784"/>
        <c:crosses val="autoZero"/>
        <c:auto val="1"/>
        <c:lblAlgn val="ctr"/>
        <c:lblOffset val="100"/>
        <c:noMultiLvlLbl val="0"/>
      </c:catAx>
      <c:valAx>
        <c:axId val="11768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3.1549999999999998</c:v>
                </c:pt>
                <c:pt idx="1">
                  <c:v>5.7229999999999999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7682824"/>
        <c:axId val="117683608"/>
      </c:barChart>
      <c:catAx>
        <c:axId val="11768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608"/>
        <c:crosses val="autoZero"/>
        <c:auto val="1"/>
        <c:lblAlgn val="ctr"/>
        <c:lblOffset val="100"/>
        <c:noMultiLvlLbl val="0"/>
      </c:catAx>
      <c:valAx>
        <c:axId val="11768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5.9961380000000002</c:v>
                </c:pt>
                <c:pt idx="1">
                  <c:v>6.1965437000000003</c:v>
                </c:pt>
                <c:pt idx="2">
                  <c:v>5.6095969999999999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257.87603999999999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392"/>
        <c:axId val="116686784"/>
      </c:barChart>
      <c:catAx>
        <c:axId val="11668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784"/>
        <c:crosses val="autoZero"/>
        <c:auto val="1"/>
        <c:lblAlgn val="ctr"/>
        <c:lblOffset val="100"/>
        <c:noMultiLvlLbl val="0"/>
      </c:catAx>
      <c:valAx>
        <c:axId val="11668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10.413423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960"/>
        <c:axId val="116689136"/>
      </c:barChart>
      <c:catAx>
        <c:axId val="11668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9136"/>
        <c:crosses val="autoZero"/>
        <c:auto val="1"/>
        <c:lblAlgn val="ctr"/>
        <c:lblOffset val="100"/>
        <c:noMultiLvlLbl val="0"/>
      </c:catAx>
      <c:valAx>
        <c:axId val="11668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81.754999999999995</c:v>
                </c:pt>
                <c:pt idx="1">
                  <c:v>5.6980000000000004</c:v>
                </c:pt>
                <c:pt idx="2">
                  <c:v>12.547000000000001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0138904"/>
        <c:axId val="360138120"/>
      </c:barChart>
      <c:catAx>
        <c:axId val="3601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120"/>
        <c:crosses val="autoZero"/>
        <c:auto val="1"/>
        <c:lblAlgn val="ctr"/>
        <c:lblOffset val="100"/>
        <c:noMultiLvlLbl val="0"/>
      </c:catAx>
      <c:valAx>
        <c:axId val="36013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2246.7910000000002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0080"/>
        <c:axId val="360138512"/>
      </c:barChart>
      <c:catAx>
        <c:axId val="3601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512"/>
        <c:crosses val="autoZero"/>
        <c:auto val="1"/>
        <c:lblAlgn val="ctr"/>
        <c:lblOffset val="100"/>
        <c:noMultiLvlLbl val="0"/>
      </c:catAx>
      <c:valAx>
        <c:axId val="36013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44.375320000000002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536"/>
        <c:axId val="294717968"/>
      </c:barChart>
      <c:catAx>
        <c:axId val="294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968"/>
        <c:crosses val="autoZero"/>
        <c:auto val="1"/>
        <c:lblAlgn val="ctr"/>
        <c:lblOffset val="100"/>
        <c:noMultiLvlLbl val="0"/>
      </c:catAx>
      <c:valAx>
        <c:axId val="294717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374.95026000000001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8360"/>
        <c:axId val="294719144"/>
      </c:barChart>
      <c:catAx>
        <c:axId val="29471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9144"/>
        <c:crosses val="autoZero"/>
        <c:auto val="1"/>
        <c:lblAlgn val="ctr"/>
        <c:lblOffset val="100"/>
        <c:noMultiLvlLbl val="0"/>
      </c:catAx>
      <c:valAx>
        <c:axId val="29471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1.7076254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6216"/>
        <c:axId val="372855824"/>
      </c:barChart>
      <c:catAx>
        <c:axId val="37285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5824"/>
        <c:crosses val="autoZero"/>
        <c:auto val="1"/>
        <c:lblAlgn val="ctr"/>
        <c:lblOffset val="100"/>
        <c:noMultiLvlLbl val="0"/>
      </c:catAx>
      <c:valAx>
        <c:axId val="37285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3285.8398000000002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4160"/>
        <c:axId val="294045336"/>
      </c:barChart>
      <c:catAx>
        <c:axId val="2940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5336"/>
        <c:crosses val="autoZero"/>
        <c:auto val="1"/>
        <c:lblAlgn val="ctr"/>
        <c:lblOffset val="100"/>
        <c:noMultiLvlLbl val="0"/>
      </c:catAx>
      <c:valAx>
        <c:axId val="29404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10.479194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637760"/>
        <c:axId val="297575912"/>
      </c:barChart>
      <c:catAx>
        <c:axId val="11863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912"/>
        <c:crosses val="autoZero"/>
        <c:auto val="1"/>
        <c:lblAlgn val="ctr"/>
        <c:lblOffset val="100"/>
        <c:noMultiLvlLbl val="0"/>
      </c:catAx>
      <c:valAx>
        <c:axId val="2975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6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1.3592626000000001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8040"/>
        <c:axId val="296198432"/>
      </c:barChart>
      <c:catAx>
        <c:axId val="29619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8432"/>
        <c:crosses val="autoZero"/>
        <c:auto val="1"/>
        <c:lblAlgn val="ctr"/>
        <c:lblOffset val="100"/>
        <c:noMultiLvlLbl val="0"/>
      </c:catAx>
      <c:valAx>
        <c:axId val="2961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101.979996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4648"/>
        <c:axId val="372860136"/>
      </c:barChart>
      <c:catAx>
        <c:axId val="37285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0136"/>
        <c:crosses val="autoZero"/>
        <c:auto val="1"/>
        <c:lblAlgn val="ctr"/>
        <c:lblOffset val="100"/>
        <c:noMultiLvlLbl val="0"/>
      </c:catAx>
      <c:valAx>
        <c:axId val="37286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0.96650225000000001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8960"/>
        <c:axId val="372858568"/>
      </c:barChart>
      <c:catAx>
        <c:axId val="37285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8568"/>
        <c:crosses val="autoZero"/>
        <c:auto val="1"/>
        <c:lblAlgn val="ctr"/>
        <c:lblOffset val="100"/>
        <c:noMultiLvlLbl val="0"/>
      </c:catAx>
      <c:valAx>
        <c:axId val="37285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16.048372000000001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7392"/>
        <c:axId val="372857000"/>
      </c:barChart>
      <c:catAx>
        <c:axId val="37285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7000"/>
        <c:crosses val="autoZero"/>
        <c:auto val="1"/>
        <c:lblAlgn val="ctr"/>
        <c:lblOffset val="100"/>
        <c:noMultiLvlLbl val="0"/>
      </c:catAx>
      <c:valAx>
        <c:axId val="3728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1.3592626000000001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62096"/>
        <c:axId val="372860920"/>
      </c:barChart>
      <c:catAx>
        <c:axId val="3728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0920"/>
        <c:crosses val="autoZero"/>
        <c:auto val="1"/>
        <c:lblAlgn val="ctr"/>
        <c:lblOffset val="100"/>
        <c:noMultiLvlLbl val="0"/>
      </c:catAx>
      <c:valAx>
        <c:axId val="3728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343.48630000000003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61312"/>
        <c:axId val="372859744"/>
      </c:barChart>
      <c:catAx>
        <c:axId val="3728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9744"/>
        <c:crosses val="autoZero"/>
        <c:auto val="1"/>
        <c:lblAlgn val="ctr"/>
        <c:lblOffset val="100"/>
        <c:noMultiLvlLbl val="0"/>
      </c:catAx>
      <c:valAx>
        <c:axId val="37285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5.6637440000000003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6080"/>
        <c:axId val="113463728"/>
      </c:barChart>
      <c:catAx>
        <c:axId val="1134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3728"/>
        <c:crosses val="autoZero"/>
        <c:auto val="1"/>
        <c:lblAlgn val="ctr"/>
        <c:lblOffset val="100"/>
        <c:noMultiLvlLbl val="0"/>
      </c:catAx>
      <c:valAx>
        <c:axId val="11346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김완형, ID : H1900093)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14:14:01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2246.7910000000002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60.28736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17.149149000000001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81.754999999999995</v>
      </c>
      <c r="G8" s="60">
        <f>'DRIs DATA 입력'!G8</f>
        <v>5.6980000000000004</v>
      </c>
      <c r="H8" s="60">
        <f>'DRIs DATA 입력'!H8</f>
        <v>12.547000000000001</v>
      </c>
      <c r="I8" s="47"/>
      <c r="J8" s="60" t="s">
        <v>217</v>
      </c>
      <c r="K8" s="60">
        <f>'DRIs DATA 입력'!K8</f>
        <v>3.1549999999999998</v>
      </c>
      <c r="L8" s="60">
        <f>'DRIs DATA 입력'!L8</f>
        <v>5.7229999999999999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257.87603999999999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10.413423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1.7076254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101.979996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44.375320000000002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1.2717756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0.96650225000000001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16.048372000000001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1.3592626000000001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343.48630000000003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5.6637440000000003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1.9639578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0.83175129999999997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374.95026000000001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1144.7291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3285.8398000000002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2559.6125000000002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110.907906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95.629639999999995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4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10.479194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10.336105999999999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601.1848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7.399298E-2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3.7615289999999999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129.77100999999999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82.897099999999995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4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4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4">
      <c r="A6" s="159" t="s">
        <v>57</v>
      </c>
      <c r="B6" s="159">
        <v>2200</v>
      </c>
      <c r="C6" s="159">
        <v>2246.7910000000002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50</v>
      </c>
      <c r="P6" s="159">
        <v>60</v>
      </c>
      <c r="Q6" s="159">
        <v>0</v>
      </c>
      <c r="R6" s="159">
        <v>0</v>
      </c>
      <c r="S6" s="159">
        <v>60.28736</v>
      </c>
      <c r="T6" s="157"/>
      <c r="U6" s="159" t="s">
        <v>215</v>
      </c>
      <c r="V6" s="159">
        <v>0</v>
      </c>
      <c r="W6" s="159">
        <v>0</v>
      </c>
      <c r="X6" s="159">
        <v>25</v>
      </c>
      <c r="Y6" s="159">
        <v>0</v>
      </c>
      <c r="Z6" s="159">
        <v>17.149149000000001</v>
      </c>
      <c r="AA6" s="157"/>
    </row>
    <row r="7" spans="1:27" x14ac:dyDescent="0.4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4">
      <c r="A8" s="157"/>
      <c r="B8" s="157"/>
      <c r="C8" s="157"/>
      <c r="D8" s="157"/>
      <c r="E8" s="159" t="s">
        <v>217</v>
      </c>
      <c r="F8" s="159">
        <v>81.754999999999995</v>
      </c>
      <c r="G8" s="159">
        <v>5.6980000000000004</v>
      </c>
      <c r="H8" s="159">
        <v>12.547000000000001</v>
      </c>
      <c r="I8" s="157"/>
      <c r="J8" s="159" t="s">
        <v>217</v>
      </c>
      <c r="K8" s="159">
        <v>3.1549999999999998</v>
      </c>
      <c r="L8" s="159">
        <v>5.7229999999999999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4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4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4">
      <c r="A16" s="159" t="s">
        <v>223</v>
      </c>
      <c r="B16" s="159">
        <v>530</v>
      </c>
      <c r="C16" s="159">
        <v>750</v>
      </c>
      <c r="D16" s="159">
        <v>0</v>
      </c>
      <c r="E16" s="159">
        <v>3000</v>
      </c>
      <c r="F16" s="159">
        <v>257.87603999999999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10.413423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1.7076254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101.979996</v>
      </c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4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44.375320000000002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1.2717756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0.96650225000000001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16.048372000000001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1.3592626000000001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343.48630000000003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5.6637440000000003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1.9639578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0.83175129999999997</v>
      </c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4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4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4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374.95026000000001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1144.7291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3285.8398000000002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2559.6125000000002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110.907906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95.629639999999995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4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4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4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10.479194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10.336105999999999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601.1848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7.399298E-2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3.7615289999999999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129.77100999999999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82.897099999999995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H13" sqref="H13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4">
      <c r="A2" s="157" t="s">
        <v>281</v>
      </c>
      <c r="B2" s="157" t="s">
        <v>282</v>
      </c>
      <c r="C2" s="157" t="s">
        <v>276</v>
      </c>
      <c r="D2" s="157">
        <v>50</v>
      </c>
      <c r="E2" s="157">
        <v>2246.7910000000002</v>
      </c>
      <c r="F2" s="157">
        <v>392.83553999999998</v>
      </c>
      <c r="G2" s="157">
        <v>27.378444999999999</v>
      </c>
      <c r="H2" s="157">
        <v>15.505653000000001</v>
      </c>
      <c r="I2" s="157">
        <v>11.872792</v>
      </c>
      <c r="J2" s="157">
        <v>60.28736</v>
      </c>
      <c r="K2" s="157">
        <v>40.908459999999998</v>
      </c>
      <c r="L2" s="157">
        <v>19.378903999999999</v>
      </c>
      <c r="M2" s="157">
        <v>17.149149000000001</v>
      </c>
      <c r="N2" s="157">
        <v>1.4962119</v>
      </c>
      <c r="O2" s="157">
        <v>6.753997</v>
      </c>
      <c r="P2" s="157">
        <v>833.71154999999999</v>
      </c>
      <c r="Q2" s="157">
        <v>15.8590555</v>
      </c>
      <c r="R2" s="157">
        <v>257.87603999999999</v>
      </c>
      <c r="S2" s="157">
        <v>55.698259999999998</v>
      </c>
      <c r="T2" s="157">
        <v>2426.1333</v>
      </c>
      <c r="U2" s="157">
        <v>1.7076254</v>
      </c>
      <c r="V2" s="157">
        <v>10.413423</v>
      </c>
      <c r="W2" s="157">
        <v>101.979996</v>
      </c>
      <c r="X2" s="157">
        <v>44.375320000000002</v>
      </c>
      <c r="Y2" s="157">
        <v>1.2717756</v>
      </c>
      <c r="Z2" s="157">
        <v>0.96650225000000001</v>
      </c>
      <c r="AA2" s="157">
        <v>16.048372000000001</v>
      </c>
      <c r="AB2" s="157">
        <v>1.3592626000000001</v>
      </c>
      <c r="AC2" s="157">
        <v>343.48630000000003</v>
      </c>
      <c r="AD2" s="157">
        <v>5.6637440000000003</v>
      </c>
      <c r="AE2" s="157">
        <v>1.9639578</v>
      </c>
      <c r="AF2" s="157">
        <v>0.83175129999999997</v>
      </c>
      <c r="AG2" s="157">
        <v>374.95026000000001</v>
      </c>
      <c r="AH2" s="157">
        <v>243.40646000000001</v>
      </c>
      <c r="AI2" s="157">
        <v>131.54381000000001</v>
      </c>
      <c r="AJ2" s="157">
        <v>1144.7291</v>
      </c>
      <c r="AK2" s="157">
        <v>3285.8398000000002</v>
      </c>
      <c r="AL2" s="157">
        <v>110.907906</v>
      </c>
      <c r="AM2" s="157">
        <v>2559.6125000000002</v>
      </c>
      <c r="AN2" s="157">
        <v>95.629639999999995</v>
      </c>
      <c r="AO2" s="157">
        <v>10.479194</v>
      </c>
      <c r="AP2" s="157">
        <v>7.8683500000000004</v>
      </c>
      <c r="AQ2" s="157">
        <v>2.6108433999999998</v>
      </c>
      <c r="AR2" s="157">
        <v>10.336105999999999</v>
      </c>
      <c r="AS2" s="157">
        <v>601.1848</v>
      </c>
      <c r="AT2" s="157">
        <v>7.399298E-2</v>
      </c>
      <c r="AU2" s="157">
        <v>3.7615289999999999</v>
      </c>
      <c r="AV2" s="157">
        <v>129.77100999999999</v>
      </c>
      <c r="AW2" s="157">
        <v>82.897099999999995</v>
      </c>
      <c r="AX2" s="157">
        <v>5.6133743E-2</v>
      </c>
      <c r="AY2" s="157">
        <v>0.70434207000000004</v>
      </c>
      <c r="AZ2" s="157">
        <v>116.33727</v>
      </c>
      <c r="BA2" s="157">
        <v>17.80423</v>
      </c>
      <c r="BB2" s="157">
        <v>5.9961380000000002</v>
      </c>
      <c r="BC2" s="157">
        <v>6.1965437000000003</v>
      </c>
      <c r="BD2" s="157">
        <v>5.6095969999999999</v>
      </c>
      <c r="BE2" s="157">
        <v>0.35700693999999999</v>
      </c>
      <c r="BF2" s="157">
        <v>1.9682169</v>
      </c>
      <c r="BG2" s="157">
        <v>5.5509790000000002E-3</v>
      </c>
      <c r="BH2" s="157">
        <v>1.9676203E-2</v>
      </c>
      <c r="BI2" s="157">
        <v>1.5476758E-2</v>
      </c>
      <c r="BJ2" s="157">
        <v>5.9198145000000001E-2</v>
      </c>
      <c r="BK2" s="157">
        <v>4.2699840000000002E-4</v>
      </c>
      <c r="BL2" s="157">
        <v>0.22422338999999999</v>
      </c>
      <c r="BM2" s="157">
        <v>1.9357195</v>
      </c>
      <c r="BN2" s="157">
        <v>0.57305114999999995</v>
      </c>
      <c r="BO2" s="157">
        <v>28.105528</v>
      </c>
      <c r="BP2" s="157">
        <v>4.8847965999999996</v>
      </c>
      <c r="BQ2" s="157">
        <v>8.8262909999999994</v>
      </c>
      <c r="BR2" s="157">
        <v>31.178965000000002</v>
      </c>
      <c r="BS2" s="157">
        <v>13.893043499999999</v>
      </c>
      <c r="BT2" s="157">
        <v>6.3145566000000004</v>
      </c>
      <c r="BU2" s="157">
        <v>3.6837790000000002E-2</v>
      </c>
      <c r="BV2" s="157">
        <v>2.410122E-2</v>
      </c>
      <c r="BW2" s="157">
        <v>0.41351816000000002</v>
      </c>
      <c r="BX2" s="157">
        <v>0.61991909999999995</v>
      </c>
      <c r="BY2" s="157">
        <v>6.3230419999999996E-2</v>
      </c>
      <c r="BZ2" s="157">
        <v>3.5613053000000002E-4</v>
      </c>
      <c r="CA2" s="157">
        <v>0.21127093</v>
      </c>
      <c r="CB2" s="157">
        <v>1.3558314E-2</v>
      </c>
      <c r="CC2" s="157">
        <v>0.11636094</v>
      </c>
      <c r="CD2" s="157">
        <v>0.76365125</v>
      </c>
      <c r="CE2" s="157">
        <v>3.7197954999999998E-2</v>
      </c>
      <c r="CF2" s="157">
        <v>0.10019413000000001</v>
      </c>
      <c r="CG2" s="157">
        <v>4.9500000000000003E-7</v>
      </c>
      <c r="CH2" s="157">
        <v>2.1573035000000001E-2</v>
      </c>
      <c r="CI2" s="157">
        <v>2.5328759999999999E-3</v>
      </c>
      <c r="CJ2" s="157">
        <v>1.5030233</v>
      </c>
      <c r="CK2" s="157">
        <v>9.8309079999999993E-3</v>
      </c>
      <c r="CL2" s="157">
        <v>0.35038844000000002</v>
      </c>
      <c r="CM2" s="157">
        <v>1.7272215</v>
      </c>
      <c r="CN2" s="157">
        <v>2105.4182000000001</v>
      </c>
      <c r="CO2" s="157">
        <v>3557.8717999999999</v>
      </c>
      <c r="CP2" s="157">
        <v>1346.6667</v>
      </c>
      <c r="CQ2" s="157">
        <v>673.47969999999998</v>
      </c>
      <c r="CR2" s="157">
        <v>360.97649999999999</v>
      </c>
      <c r="CS2" s="157">
        <v>565.07836999999995</v>
      </c>
      <c r="CT2" s="157">
        <v>2002.9708000000001</v>
      </c>
      <c r="CU2" s="157">
        <v>973.95330000000001</v>
      </c>
      <c r="CV2" s="157">
        <v>1827.4730999999999</v>
      </c>
      <c r="CW2" s="157">
        <v>999.44410000000005</v>
      </c>
      <c r="CX2" s="157">
        <v>316.0797</v>
      </c>
      <c r="CY2" s="157">
        <v>2967.3137000000002</v>
      </c>
      <c r="CZ2" s="157">
        <v>1073.444</v>
      </c>
      <c r="DA2" s="157">
        <v>2788.549</v>
      </c>
      <c r="DB2" s="157">
        <v>3146.4376999999999</v>
      </c>
      <c r="DC2" s="157">
        <v>3537.0115000000001</v>
      </c>
      <c r="DD2" s="157">
        <v>5354.5356000000002</v>
      </c>
      <c r="DE2" s="157">
        <v>873.09839999999997</v>
      </c>
      <c r="DF2" s="157">
        <v>3854.9636</v>
      </c>
      <c r="DG2" s="157">
        <v>1247.0863999999999</v>
      </c>
      <c r="DH2" s="157">
        <v>41.860424000000002</v>
      </c>
      <c r="DI2" s="157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17.80423</v>
      </c>
      <c r="B6">
        <f>BB2</f>
        <v>5.9961380000000002</v>
      </c>
      <c r="C6">
        <f>BC2</f>
        <v>6.1965437000000003</v>
      </c>
      <c r="D6">
        <f>BD2</f>
        <v>5.6095969999999999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9" sqref="J9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4">
      <c r="A2" s="55" t="s">
        <v>256</v>
      </c>
      <c r="B2" s="56">
        <v>25520</v>
      </c>
      <c r="C2" s="57">
        <f ca="1">YEAR(TODAY())-YEAR(B2)+IF(TODAY()&gt;=DATE(YEAR(TODAY()),MONTH(B2),DAY(B2)),0,-1)</f>
        <v>50</v>
      </c>
      <c r="E2" s="53">
        <v>169</v>
      </c>
      <c r="F2" s="54" t="s">
        <v>40</v>
      </c>
      <c r="G2" s="53">
        <v>80</v>
      </c>
      <c r="H2" s="52" t="s">
        <v>42</v>
      </c>
      <c r="I2" s="70">
        <f>ROUND(G3/E3^2,1)</f>
        <v>28</v>
      </c>
    </row>
    <row r="3" spans="1:9" x14ac:dyDescent="0.4">
      <c r="E3" s="52">
        <f>E2/100</f>
        <v>1.69</v>
      </c>
      <c r="F3" s="52" t="s">
        <v>41</v>
      </c>
      <c r="G3" s="52">
        <f>G2</f>
        <v>80</v>
      </c>
      <c r="H3" s="52" t="s">
        <v>42</v>
      </c>
      <c r="I3" s="70"/>
    </row>
    <row r="4" spans="1:9" x14ac:dyDescent="0.4">
      <c r="A4" t="s">
        <v>274</v>
      </c>
    </row>
    <row r="5" spans="1:9" x14ac:dyDescent="0.4">
      <c r="B5" s="61">
        <v>43782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4">
      <c r="E2" s="72" t="str">
        <f>'DRIs DATA'!B1</f>
        <v>(설문지 : FFQ 95문항 설문지, 사용자 : 김완형, ID : H1900093)</v>
      </c>
      <c r="F2" s="72"/>
      <c r="G2" s="72"/>
      <c r="H2" s="72"/>
      <c r="I2" s="72"/>
      <c r="J2" s="72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14:14:01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4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4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4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4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4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3" t="s">
        <v>31</v>
      </c>
      <c r="D10" s="143"/>
      <c r="E10" s="144"/>
      <c r="F10" s="142">
        <f>'개인정보 및 신체계측 입력'!B5</f>
        <v>43782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4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4">
      <c r="C12" s="143" t="s">
        <v>33</v>
      </c>
      <c r="D12" s="143"/>
      <c r="E12" s="144"/>
      <c r="F12" s="149">
        <f ca="1">'개인정보 및 신체계측 입력'!C2</f>
        <v>50</v>
      </c>
      <c r="G12" s="149"/>
      <c r="H12" s="149"/>
      <c r="I12" s="149"/>
      <c r="K12" s="120">
        <f>'개인정보 및 신체계측 입력'!E2</f>
        <v>169</v>
      </c>
      <c r="L12" s="121"/>
      <c r="M12" s="114">
        <f>'개인정보 및 신체계측 입력'!G2</f>
        <v>80</v>
      </c>
      <c r="N12" s="115"/>
      <c r="O12" s="110" t="s">
        <v>272</v>
      </c>
      <c r="P12" s="104"/>
      <c r="Q12" s="107">
        <f>'개인정보 및 신체계측 입력'!I2</f>
        <v>28</v>
      </c>
      <c r="R12" s="107"/>
      <c r="S12" s="107"/>
    </row>
    <row r="13" spans="1:19" ht="18" customHeight="1" thickBot="1" x14ac:dyDescent="0.4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4">
      <c r="C14" s="147" t="s">
        <v>32</v>
      </c>
      <c r="D14" s="147"/>
      <c r="E14" s="148"/>
      <c r="F14" s="108" t="str">
        <f>MID('DRIs DATA'!B1,28,3)</f>
        <v>김완형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4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4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81.754999999999995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4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4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4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5.6980000000000004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4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4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4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12.547000000000001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4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4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4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5.7</v>
      </c>
      <c r="L72" s="37" t="s">
        <v>54</v>
      </c>
      <c r="M72" s="37">
        <f>ROUND('DRIs DATA'!K8,1)</f>
        <v>3.2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4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4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4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4">
      <c r="B94" s="134" t="s">
        <v>172</v>
      </c>
      <c r="C94" s="132"/>
      <c r="D94" s="132"/>
      <c r="E94" s="132"/>
      <c r="F94" s="92">
        <f>ROUND('DRIs DATA'!F16/'DRIs DATA'!C16*100,2)</f>
        <v>34.380000000000003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86.78</v>
      </c>
      <c r="R94" s="132" t="s">
        <v>168</v>
      </c>
      <c r="S94" s="132"/>
      <c r="T94" s="133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4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4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4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4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4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4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4">
      <c r="B121" s="44" t="s">
        <v>172</v>
      </c>
      <c r="C121" s="16"/>
      <c r="D121" s="16"/>
      <c r="E121" s="15"/>
      <c r="F121" s="92">
        <f>ROUND('DRIs DATA'!F26/'DRIs DATA'!C26*100,2)</f>
        <v>44.38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90.62</v>
      </c>
      <c r="R121" s="132" t="s">
        <v>167</v>
      </c>
      <c r="S121" s="132"/>
      <c r="T121" s="133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4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4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4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4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thickBot="1" x14ac:dyDescent="0.4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4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4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4">
      <c r="B172" s="43" t="s">
        <v>172</v>
      </c>
      <c r="C172" s="20"/>
      <c r="D172" s="20"/>
      <c r="E172" s="6"/>
      <c r="F172" s="92">
        <f>ROUND('DRIs DATA'!F36/'DRIs DATA'!C36*100,2)</f>
        <v>46.87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219.06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4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4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4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4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4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4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4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4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2">
        <f>ROUND('DRIs DATA'!F46/'DRIs DATA'!C46*100,2)</f>
        <v>104.79</v>
      </c>
      <c r="G197" s="92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4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4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4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4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4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45">
      <c r="K205" s="10"/>
    </row>
    <row r="206" spans="2:20" ht="18" customHeight="1" x14ac:dyDescent="0.4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4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2020-03-12T06:05:28Z</dcterms:modified>
</cp:coreProperties>
</file>