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<sst xmlns="http://schemas.openxmlformats.org/spreadsheetml/2006/main" count="692" uniqueCount="342">
  <si>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</si>
  <si>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</si>
  <si>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</si>
  <si>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</si>
  <si>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</si>
  <si>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</si>
  <si>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</si>
  <si>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</si>
  <si>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</si>
  <si>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</si>
  <si>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</si>
  <si>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</si>
  <si>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</si>
  <si>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</si>
  <si>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</si>
  <si>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</si>
  <si>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</si>
  <si>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</si>
  <si>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</si>
  <si>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</si>
  <si>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</si>
  <si>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</si>
  <si>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</si>
  <si>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</si>
  <si>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</si>
  <si>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</si>
  <si>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</si>
  <si>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</si>
  <si>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</si>
  <si>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</si>
  <si>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</si>
  <si>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</si>
  <si>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</si>
  <si>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</si>
  <si>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</si>
  <si>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</si>
  <si>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</si>
  <si>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</si>
  <si>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</si>
  <si>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</si>
  <si>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</si>
  <si>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</si>
  <si>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</si>
  <si>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</si>
  <si>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</si>
  <si>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</si>
  <si>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</si>
  <si>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</si>
  <si>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</si>
  <si>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</si>
  <si>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</si>
  <si>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</si>
  <si>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</si>
  <si>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</si>
  <si>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</si>
  <si>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</si>
  <si>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</si>
  <si>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</si>
  <si>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</si>
  <si>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</si>
  <si>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</si>
  <si>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</si>
  <si>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</si>
  <si>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</si>
  <si>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</si>
  <si>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</si>
  <si>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</si>
  <si>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</si>
  <si>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</si>
  <si>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</si>
  <si>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</si>
  <si>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</si>
  <si>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</si>
  <si>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</si>
  <si>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</si>
  <si>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</si>
  <si>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</si>
  <si>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</si>
  <si>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</si>
  <si>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</si>
  <si>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</si>
  <si>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</si>
  <si>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</si>
  <si>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</si>
  <si>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</si>
  <si>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</si>
  <si>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</si>
  <si>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</si>
  <si>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</si>
  <si>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</si>
  <si>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</si>
  <si>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</si>
  <si>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</si>
  <si>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</si>
  <si>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</si>
  <si>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</si>
  <si>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</si>
  <si>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</si>
  <si>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</si>
  <si>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</si>
  <si>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</si>
  <si>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</si>
  <si>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</si>
  <si>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</si>
  <si>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</si>
  <si>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</si>
  <si>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</si>
  <si>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</si>
  <si>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</si>
  <si>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</si>
  <si>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</si>
  <si>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</si>
  <si>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</si>
  <si>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</si>
  <si>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</si>
  <si>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</si>
  <si>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</si>
  <si>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</si>
  <si>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</si>
  <si>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</si>
  <si>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</si>
  <si>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</si>
  <si>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</si>
  <si>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</si>
  <si>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</si>
  <si>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</si>
  <si>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</si>
  <si>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</si>
  <si>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</si>
  <si>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</si>
  <si>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</si>
  <si>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</si>
  <si>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</si>
  <si>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</si>
  <si>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</si>
  <si>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</si>
  <si>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</si>
  <si>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</si>
  <si>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</si>
  <si>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</si>
  <si>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</si>
  <si>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</si>
  <si>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</si>
  <si>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</si>
  <si>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</si>
  <si>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</si>
  <si>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</si>
  <si>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</si>
  <si>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</si>
  <si>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</si>
  <si>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</si>
  <si>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</si>
  <si>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</si>
  <si>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</si>
  <si>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</si>
  <si>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</si>
  <si>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</si>
  <si>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</si>
  <si>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</si>
  <si>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</si>
  <si>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</si>
  <si>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</si>
  <si>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</si>
  <si>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</si>
  <si>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</si>
  <si>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</si>
  <si>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</si>
  <si>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</si>
  <si>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</si>
  <si>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</si>
  <si>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</si>
  <si>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</si>
  <si>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</si>
  <si>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</si>
  <si>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</si>
  <si>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</si>
  <si>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</si>
  <si>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</si>
  <si>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</si>
  <si>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</si>
  <si>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</si>
  <si>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</si>
  <si>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</si>
  <si>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</si>
  <si>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</si>
  <si>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</si>
  <si>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</si>
  <si>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</si>
  <si>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</si>
  <si>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</si>
  <si>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</si>
  <si>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</si>
  <si>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</si>
  <si>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</si>
  <si>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</si>
  <si>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</si>
  <si>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</si>
  <si>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</si>
  <si>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</si>
  <si>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</si>
  <si>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</si>
  <si>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</si>
  <si>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</si>
  <si>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</si>
  <si>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</si>
  <si>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</si>
  <si>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</si>
  <si>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</si>
  <si>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</si>
  <si>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</si>
  <si>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</si>
  <si>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</si>
  <si>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</si>
  <si>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</si>
  <si>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</si>
  <si>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</si>
  <si>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</si>
  <si>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</si>
  <si>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</si>
  <si>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</si>
  <si>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</si>
  <si>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</si>
  <si>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</si>
  <si>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</si>
  <si>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</si>
  <si>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</si>
  <si>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</si>
  <si>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</si>
  <si>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</si>
  <si>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</si>
  <si>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</si>
  <si>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</si>
  <si>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</si>
  <si>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</si>
  <si>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</si>
  <si>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</si>
  <si>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</si>
  <si>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</si>
  <si>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</si>
  <si>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</si>
  <si>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</si>
  <si>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</si>
  <si>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</si>
  <si>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</si>
  <si>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</si>
  <si>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</si>
  <si>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</si>
  <si>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</si>
  <si>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</si>
  <si>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</si>
  <si>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</si>
  <si>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</si>
  <si>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</si>
  <si>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</si>
  <si>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</si>
  <si>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</si>
  <si>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</si>
  <si>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</si>
  <si>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</si>
  <si>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</si>
  <si>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</si>
  <si>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</si>
  <si>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</si>
  <si>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</si>
  <si>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</si>
  <si>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</si>
  <si>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</si>
  <si>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</si>
  <si>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</si>
  <si>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</si>
  <si>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</si>
  <si>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</si>
  <si>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</si>
  <si>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</si>
  <si>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</si>
  <si>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</si>
  <si>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</si>
  <si>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t>정보</t>
    <phoneticPr fontId="1" type="noConversion"/>
  </si>
  <si>
    <t>(설문지 : FFQ 95문항 설문지, 사용자 : 최광호, ID : H1900095)</t>
  </si>
  <si>
    <t>출력시각</t>
    <phoneticPr fontId="1" type="noConversion"/>
  </si>
  <si>
    <t>2020년 03월 12일 14:37:41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</si>
  <si>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</si>
  <si>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</si>
  <si>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</si>
  <si>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</si>
  <si>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</si>
  <si>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</si>
  <si>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</si>
  <si>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</si>
  <si>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</si>
  <si>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</si>
  <si>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</si>
  <si>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</si>
  <si>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</si>
  <si>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</si>
  <si>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</si>
  <si>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</si>
  <si>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</si>
  <si>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</si>
  <si>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</si>
  <si>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</si>
  <si>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</si>
  <si>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</si>
  <si>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</si>
  <si>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</si>
  <si>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</si>
  <si>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</si>
  <si>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</si>
  <si>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</si>
  <si>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</si>
  <si>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</si>
  <si>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</si>
  <si>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</si>
  <si>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</si>
  <si>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</si>
  <si>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</si>
  <si>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</si>
  <si>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</si>
  <si>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</si>
  <si>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</si>
  <si>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</si>
  <si>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</si>
  <si>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</si>
  <si>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</si>
  <si>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</si>
  <si>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</si>
  <si>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</si>
  <si>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</si>
  <si>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</si>
  <si>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</si>
  <si>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</si>
  <si>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</si>
  <si>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</si>
  <si>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</si>
  <si>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</si>
  <si>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</si>
  <si>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</si>
  <si>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</si>
  <si>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</si>
  <si>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</si>
  <si>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H1900095</t>
  </si>
  <si>
    <t>최광호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</si>
</sst>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52.036696999999997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2567536"/>
        <c:axId val="372567928"/>
      </c:barChart>
      <c:catAx>
        <c:axId val="37256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2567928"/>
        <c:crosses val="autoZero"/>
        <c:auto val="1"/>
        <c:lblAlgn val="ctr"/>
        <c:lblOffset val="100"/>
        <c:noMultiLvlLbl val="0"/>
      </c:catAx>
      <c:valAx>
        <c:axId val="372567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256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1.1537784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809192"/>
        <c:axId val="370809584"/>
      </c:barChart>
      <c:catAx>
        <c:axId val="3708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809584"/>
        <c:crosses val="autoZero"/>
        <c:auto val="1"/>
        <c:lblAlgn val="ctr"/>
        <c:lblOffset val="100"/>
        <c:noMultiLvlLbl val="0"/>
      </c:catAx>
      <c:valAx>
        <c:axId val="37080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8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1.605759E-2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810368"/>
        <c:axId val="116067992"/>
      </c:barChart>
      <c:catAx>
        <c:axId val="3708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067992"/>
        <c:crosses val="autoZero"/>
        <c:auto val="1"/>
        <c:lblAlgn val="ctr"/>
        <c:lblOffset val="100"/>
        <c:noMultiLvlLbl val="0"/>
      </c:catAx>
      <c:valAx>
        <c:axId val="11606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8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930.18470000000002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068776"/>
        <c:axId val="116069168"/>
      </c:barChart>
      <c:catAx>
        <c:axId val="11606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069168"/>
        <c:crosses val="autoZero"/>
        <c:auto val="1"/>
        <c:lblAlgn val="ctr"/>
        <c:lblOffset val="100"/>
        <c:noMultiLvlLbl val="0"/>
      </c:catAx>
      <c:valAx>
        <c:axId val="11606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06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2218.8303000000001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069952"/>
        <c:axId val="116070344"/>
      </c:barChart>
      <c:catAx>
        <c:axId val="11606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070344"/>
        <c:crosses val="autoZero"/>
        <c:auto val="1"/>
        <c:lblAlgn val="ctr"/>
        <c:lblOffset val="100"/>
        <c:noMultiLvlLbl val="0"/>
      </c:catAx>
      <c:valAx>
        <c:axId val="1160703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06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70.772729999999996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071128"/>
        <c:axId val="116071520"/>
      </c:barChart>
      <c:catAx>
        <c:axId val="11607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071520"/>
        <c:crosses val="autoZero"/>
        <c:auto val="1"/>
        <c:lblAlgn val="ctr"/>
        <c:lblOffset val="100"/>
        <c:noMultiLvlLbl val="0"/>
      </c:catAx>
      <c:valAx>
        <c:axId val="116071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07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50.865313999999998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695728"/>
        <c:axId val="117696120"/>
      </c:barChart>
      <c:catAx>
        <c:axId val="11769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696120"/>
        <c:crosses val="autoZero"/>
        <c:auto val="1"/>
        <c:lblAlgn val="ctr"/>
        <c:lblOffset val="100"/>
        <c:noMultiLvlLbl val="0"/>
      </c:catAx>
      <c:valAx>
        <c:axId val="117696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69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9.7721889999999991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696904"/>
        <c:axId val="117697296"/>
      </c:barChart>
      <c:catAx>
        <c:axId val="117696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697296"/>
        <c:crosses val="autoZero"/>
        <c:auto val="1"/>
        <c:lblAlgn val="ctr"/>
        <c:lblOffset val="100"/>
        <c:noMultiLvlLbl val="0"/>
      </c:catAx>
      <c:valAx>
        <c:axId val="117697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696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364.61489999999998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698080"/>
        <c:axId val="117698472"/>
      </c:barChart>
      <c:catAx>
        <c:axId val="11769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698472"/>
        <c:crosses val="autoZero"/>
        <c:auto val="1"/>
        <c:lblAlgn val="ctr"/>
        <c:lblOffset val="100"/>
        <c:noMultiLvlLbl val="0"/>
      </c:catAx>
      <c:valAx>
        <c:axId val="1176984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69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3.9774240000000002E-3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800976"/>
        <c:axId val="375801368"/>
      </c:barChart>
      <c:catAx>
        <c:axId val="37580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801368"/>
        <c:crosses val="autoZero"/>
        <c:auto val="1"/>
        <c:lblAlgn val="ctr"/>
        <c:lblOffset val="100"/>
        <c:noMultiLvlLbl val="0"/>
      </c:catAx>
      <c:valAx>
        <c:axId val="375801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80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3.7383896999999999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802152"/>
        <c:axId val="375802544"/>
      </c:barChart>
      <c:catAx>
        <c:axId val="37580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802544"/>
        <c:crosses val="autoZero"/>
        <c:auto val="1"/>
        <c:lblAlgn val="ctr"/>
        <c:lblOffset val="100"/>
        <c:noMultiLvlLbl val="0"/>
      </c:catAx>
      <c:valAx>
        <c:axId val="375802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80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18.276247000000001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2568712"/>
        <c:axId val="372569104"/>
      </c:barChart>
      <c:catAx>
        <c:axId val="37256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2569104"/>
        <c:crosses val="autoZero"/>
        <c:auto val="1"/>
        <c:lblAlgn val="ctr"/>
        <c:lblOffset val="100"/>
        <c:noMultiLvlLbl val="0"/>
      </c:catAx>
      <c:valAx>
        <c:axId val="372569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256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150.49345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803720"/>
        <c:axId val="375804112"/>
      </c:barChart>
      <c:catAx>
        <c:axId val="37580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804112"/>
        <c:crosses val="autoZero"/>
        <c:auto val="1"/>
        <c:lblAlgn val="ctr"/>
        <c:lblOffset val="100"/>
        <c:noMultiLvlLbl val="0"/>
      </c:catAx>
      <c:valAx>
        <c:axId val="37580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80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84.373215000000002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804504"/>
        <c:axId val="297093456"/>
      </c:barChart>
      <c:catAx>
        <c:axId val="37580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093456"/>
        <c:crosses val="autoZero"/>
        <c:auto val="1"/>
        <c:lblAlgn val="ctr"/>
        <c:lblOffset val="100"/>
        <c:noMultiLvlLbl val="0"/>
      </c:catAx>
      <c:valAx>
        <c:axId val="29709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80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8.4</c:v>
                </c:pt>
                <c:pt idx="1">
                  <c:v>7.6189999999999998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97094240"/>
        <c:axId val="297094632"/>
      </c:barChart>
      <c:catAx>
        <c:axId val="29709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094632"/>
        <c:crosses val="autoZero"/>
        <c:auto val="1"/>
        <c:lblAlgn val="ctr"/>
        <c:lblOffset val="100"/>
        <c:noMultiLvlLbl val="0"/>
      </c:catAx>
      <c:valAx>
        <c:axId val="29709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09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4.5167064999999997</c:v>
                </c:pt>
                <c:pt idx="1">
                  <c:v>5.6537122999999996</c:v>
                </c:pt>
                <c:pt idx="2">
                  <c:v>5.518243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410.18106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095808"/>
        <c:axId val="297096200"/>
      </c:barChart>
      <c:catAx>
        <c:axId val="29709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096200"/>
        <c:crosses val="autoZero"/>
        <c:auto val="1"/>
        <c:lblAlgn val="ctr"/>
        <c:lblOffset val="100"/>
        <c:noMultiLvlLbl val="0"/>
      </c:catAx>
      <c:valAx>
        <c:axId val="297096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09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12.455465999999999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096984"/>
        <c:axId val="115157032"/>
      </c:barChart>
      <c:catAx>
        <c:axId val="297096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157032"/>
        <c:crosses val="autoZero"/>
        <c:auto val="1"/>
        <c:lblAlgn val="ctr"/>
        <c:lblOffset val="100"/>
        <c:noMultiLvlLbl val="0"/>
      </c:catAx>
      <c:valAx>
        <c:axId val="115157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09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82.971000000000004</c:v>
                </c:pt>
                <c:pt idx="1">
                  <c:v>4.57</c:v>
                </c:pt>
                <c:pt idx="2">
                  <c:v>12.459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5157816"/>
        <c:axId val="115158208"/>
      </c:barChart>
      <c:catAx>
        <c:axId val="115157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158208"/>
        <c:crosses val="autoZero"/>
        <c:auto val="1"/>
        <c:lblAlgn val="ctr"/>
        <c:lblOffset val="100"/>
        <c:noMultiLvlLbl val="0"/>
      </c:catAx>
      <c:valAx>
        <c:axId val="11515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15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2315.7190000000001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158992"/>
        <c:axId val="115159384"/>
      </c:barChart>
      <c:catAx>
        <c:axId val="11515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159384"/>
        <c:crosses val="autoZero"/>
        <c:auto val="1"/>
        <c:lblAlgn val="ctr"/>
        <c:lblOffset val="100"/>
        <c:noMultiLvlLbl val="0"/>
      </c:catAx>
      <c:valAx>
        <c:axId val="115159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15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43.296993000000001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160168"/>
        <c:axId val="115160560"/>
      </c:barChart>
      <c:catAx>
        <c:axId val="11516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160560"/>
        <c:crosses val="autoZero"/>
        <c:auto val="1"/>
        <c:lblAlgn val="ctr"/>
        <c:lblOffset val="100"/>
        <c:noMultiLvlLbl val="0"/>
      </c:catAx>
      <c:valAx>
        <c:axId val="115160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16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267.7362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763416"/>
        <c:axId val="115763808"/>
      </c:barChart>
      <c:catAx>
        <c:axId val="115763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763808"/>
        <c:crosses val="autoZero"/>
        <c:auto val="1"/>
        <c:lblAlgn val="ctr"/>
        <c:lblOffset val="100"/>
        <c:noMultiLvlLbl val="0"/>
      </c:catAx>
      <c:valAx>
        <c:axId val="115763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76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1.4086136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2569888"/>
        <c:axId val="372570280"/>
      </c:barChart>
      <c:catAx>
        <c:axId val="37256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2570280"/>
        <c:crosses val="autoZero"/>
        <c:auto val="1"/>
        <c:lblAlgn val="ctr"/>
        <c:lblOffset val="100"/>
        <c:noMultiLvlLbl val="0"/>
      </c:catAx>
      <c:valAx>
        <c:axId val="37257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256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5477.6540000000005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764592"/>
        <c:axId val="115764984"/>
      </c:barChart>
      <c:catAx>
        <c:axId val="11576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764984"/>
        <c:crosses val="autoZero"/>
        <c:auto val="1"/>
        <c:lblAlgn val="ctr"/>
        <c:lblOffset val="100"/>
        <c:noMultiLvlLbl val="0"/>
      </c:catAx>
      <c:valAx>
        <c:axId val="11576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76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9.4987259999999996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765768"/>
        <c:axId val="115766160"/>
      </c:barChart>
      <c:catAx>
        <c:axId val="11576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766160"/>
        <c:crosses val="autoZero"/>
        <c:auto val="1"/>
        <c:lblAlgn val="ctr"/>
        <c:lblOffset val="100"/>
        <c:noMultiLvlLbl val="0"/>
      </c:catAx>
      <c:valAx>
        <c:axId val="115766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76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1.2921077999999999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333800"/>
        <c:axId val="115334192"/>
      </c:barChart>
      <c:catAx>
        <c:axId val="11533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334192"/>
        <c:crosses val="autoZero"/>
        <c:auto val="1"/>
        <c:lblAlgn val="ctr"/>
        <c:lblOffset val="100"/>
        <c:noMultiLvlLbl val="0"/>
      </c:catAx>
      <c:valAx>
        <c:axId val="11533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33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132.31623999999999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2571064"/>
        <c:axId val="372571456"/>
      </c:barChart>
      <c:catAx>
        <c:axId val="372571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2571456"/>
        <c:crosses val="autoZero"/>
        <c:auto val="1"/>
        <c:lblAlgn val="ctr"/>
        <c:lblOffset val="100"/>
        <c:noMultiLvlLbl val="0"/>
      </c:catAx>
      <c:valAx>
        <c:axId val="372571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257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0.93603590000000003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803312"/>
        <c:axId val="370803704"/>
      </c:barChart>
      <c:catAx>
        <c:axId val="37080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803704"/>
        <c:crosses val="autoZero"/>
        <c:auto val="1"/>
        <c:lblAlgn val="ctr"/>
        <c:lblOffset val="100"/>
        <c:noMultiLvlLbl val="0"/>
      </c:catAx>
      <c:valAx>
        <c:axId val="370803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80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12.7241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804488"/>
        <c:axId val="370804880"/>
      </c:barChart>
      <c:catAx>
        <c:axId val="37080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804880"/>
        <c:crosses val="autoZero"/>
        <c:auto val="1"/>
        <c:lblAlgn val="ctr"/>
        <c:lblOffset val="100"/>
        <c:noMultiLvlLbl val="0"/>
      </c:catAx>
      <c:valAx>
        <c:axId val="37080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80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1.2921077999999999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805664"/>
        <c:axId val="370806056"/>
      </c:barChart>
      <c:catAx>
        <c:axId val="37080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806056"/>
        <c:crosses val="autoZero"/>
        <c:auto val="1"/>
        <c:lblAlgn val="ctr"/>
        <c:lblOffset val="100"/>
        <c:noMultiLvlLbl val="0"/>
      </c:catAx>
      <c:valAx>
        <c:axId val="370806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80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461.95960000000002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806840"/>
        <c:axId val="370807232"/>
      </c:barChart>
      <c:catAx>
        <c:axId val="37080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807232"/>
        <c:crosses val="autoZero"/>
        <c:auto val="1"/>
        <c:lblAlgn val="ctr"/>
        <c:lblOffset val="100"/>
        <c:noMultiLvlLbl val="0"/>
      </c:catAx>
      <c:valAx>
        <c:axId val="37080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80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4.9218855000000001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808016"/>
        <c:axId val="370808408"/>
      </c:barChart>
      <c:catAx>
        <c:axId val="37080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808408"/>
        <c:crosses val="autoZero"/>
        <c:auto val="1"/>
        <c:lblAlgn val="ctr"/>
        <c:lblOffset val="100"/>
        <c:noMultiLvlLbl val="0"/>
      </c:catAx>
      <c:valAx>
        <c:axId val="37080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80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56930" y="32655096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40794" y="32745463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6703" y="41856212"/>
          <a:ext cx="363339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11665" y="45145173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82878" y="45040559"/>
          <a:ext cx="271859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8" t="str">
        <f>'DRIs DATA 입력'!A1</f>
        <v>정보</v>
      </c>
      <c r="B1" s="47" t="str">
        <f>'DRIs DATA 입력'!B1</f>
        <v>(설문지 : FFQ 95문항 설문지, 사용자 : 최광호, ID : H1900095)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12일 14:37:41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4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4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4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4">
      <c r="A6" s="60" t="s">
        <v>57</v>
      </c>
      <c r="B6" s="60">
        <f>'DRIs DATA 입력'!B6</f>
        <v>2200</v>
      </c>
      <c r="C6" s="60">
        <f>'DRIs DATA 입력'!C6</f>
        <v>2315.7190000000001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52.036696999999997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18.276247000000001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4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4">
      <c r="A8" s="47"/>
      <c r="B8" s="47"/>
      <c r="C8" s="47"/>
      <c r="D8" s="47"/>
      <c r="E8" s="60" t="s">
        <v>217</v>
      </c>
      <c r="F8" s="60">
        <f>'DRIs DATA 입력'!F8</f>
        <v>82.971000000000004</v>
      </c>
      <c r="G8" s="60">
        <f>'DRIs DATA 입력'!G8</f>
        <v>4.57</v>
      </c>
      <c r="H8" s="60">
        <f>'DRIs DATA 입력'!H8</f>
        <v>12.459</v>
      </c>
      <c r="I8" s="47"/>
      <c r="J8" s="60" t="s">
        <v>217</v>
      </c>
      <c r="K8" s="60">
        <f>'DRIs DATA 입력'!K8</f>
        <v>8.4</v>
      </c>
      <c r="L8" s="60">
        <f>'DRIs DATA 입력'!L8</f>
        <v>7.6189999999999998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4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4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4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4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410.18106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12.455465999999999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1.4086136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132.31623999999999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4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4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43.296993000000001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1.3544905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0.93603590000000003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12.7241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1.2921077999999999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461.95960000000002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4.9218855000000001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1.1537784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1.605759E-2</v>
      </c>
    </row>
    <row r="27" spans="1:62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4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4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4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4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267.7362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930.18470000000002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5477.6540000000005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2218.8303000000001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70.772729999999996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50.865313999999998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4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4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4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4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9.4987259999999996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9.7721889999999991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364.61489999999998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3.9774240000000002E-3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3.7383896999999999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150.49345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84.373215000000002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4">
      <c r="A1" s="63" t="s">
        <v>277</v>
      </c>
      <c r="B1" s="62" t="s">
        <v>278</v>
      </c>
      <c r="G1" s="63" t="s">
        <v>279</v>
      </c>
      <c r="H1" s="62" t="s">
        <v>280</v>
      </c>
    </row>
    <row r="3" spans="1:27" x14ac:dyDescent="0.4">
      <c r="A3" s="72" t="s">
        <v>281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4">
      <c r="A4" s="70" t="s">
        <v>282</v>
      </c>
      <c r="B4" s="70"/>
      <c r="C4" s="70"/>
      <c r="E4" s="67" t="s">
        <v>283</v>
      </c>
      <c r="F4" s="68"/>
      <c r="G4" s="68"/>
      <c r="H4" s="69"/>
      <c r="J4" s="67" t="s">
        <v>284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285</v>
      </c>
      <c r="V4" s="70"/>
      <c r="W4" s="70"/>
      <c r="X4" s="70"/>
      <c r="Y4" s="70"/>
      <c r="Z4" s="70"/>
    </row>
    <row r="5" spans="1:27" x14ac:dyDescent="0.4">
      <c r="A5" s="66"/>
      <c r="B5" s="66" t="s">
        <v>286</v>
      </c>
      <c r="C5" s="66" t="s">
        <v>287</v>
      </c>
      <c r="E5" s="66"/>
      <c r="F5" s="66" t="s">
        <v>288</v>
      </c>
      <c r="G5" s="66" t="s">
        <v>289</v>
      </c>
      <c r="H5" s="66" t="s">
        <v>290</v>
      </c>
      <c r="J5" s="66"/>
      <c r="K5" s="66" t="s">
        <v>291</v>
      </c>
      <c r="L5" s="66" t="s">
        <v>292</v>
      </c>
      <c r="N5" s="66"/>
      <c r="O5" s="66" t="s">
        <v>293</v>
      </c>
      <c r="P5" s="66" t="s">
        <v>294</v>
      </c>
      <c r="Q5" s="66" t="s">
        <v>295</v>
      </c>
      <c r="R5" s="66" t="s">
        <v>296</v>
      </c>
      <c r="S5" s="66" t="s">
        <v>297</v>
      </c>
      <c r="U5" s="66"/>
      <c r="V5" s="66" t="s">
        <v>293</v>
      </c>
      <c r="W5" s="66" t="s">
        <v>294</v>
      </c>
      <c r="X5" s="66" t="s">
        <v>295</v>
      </c>
      <c r="Y5" s="66" t="s">
        <v>296</v>
      </c>
      <c r="Z5" s="66" t="s">
        <v>297</v>
      </c>
    </row>
    <row r="6" spans="1:27" x14ac:dyDescent="0.4">
      <c r="A6" s="66" t="s">
        <v>282</v>
      </c>
      <c r="B6" s="66">
        <v>2200</v>
      </c>
      <c r="C6" s="66">
        <v>2315.7190000000001</v>
      </c>
      <c r="E6" s="66" t="s">
        <v>298</v>
      </c>
      <c r="F6" s="66">
        <v>55</v>
      </c>
      <c r="G6" s="66">
        <v>15</v>
      </c>
      <c r="H6" s="66">
        <v>7</v>
      </c>
      <c r="J6" s="66" t="s">
        <v>298</v>
      </c>
      <c r="K6" s="66">
        <v>0.1</v>
      </c>
      <c r="L6" s="66">
        <v>4</v>
      </c>
      <c r="N6" s="66" t="s">
        <v>299</v>
      </c>
      <c r="O6" s="66">
        <v>50</v>
      </c>
      <c r="P6" s="66">
        <v>60</v>
      </c>
      <c r="Q6" s="66">
        <v>0</v>
      </c>
      <c r="R6" s="66">
        <v>0</v>
      </c>
      <c r="S6" s="66">
        <v>52.036696999999997</v>
      </c>
      <c r="U6" s="66" t="s">
        <v>300</v>
      </c>
      <c r="V6" s="66">
        <v>0</v>
      </c>
      <c r="W6" s="66">
        <v>0</v>
      </c>
      <c r="X6" s="66">
        <v>25</v>
      </c>
      <c r="Y6" s="66">
        <v>0</v>
      </c>
      <c r="Z6" s="66">
        <v>18.276247000000001</v>
      </c>
    </row>
    <row r="7" spans="1:27" x14ac:dyDescent="0.4">
      <c r="E7" s="66" t="s">
        <v>301</v>
      </c>
      <c r="F7" s="66">
        <v>65</v>
      </c>
      <c r="G7" s="66">
        <v>30</v>
      </c>
      <c r="H7" s="66">
        <v>20</v>
      </c>
      <c r="J7" s="66" t="s">
        <v>301</v>
      </c>
      <c r="K7" s="66">
        <v>1</v>
      </c>
      <c r="L7" s="66">
        <v>10</v>
      </c>
    </row>
    <row r="8" spans="1:27" x14ac:dyDescent="0.4">
      <c r="E8" s="66" t="s">
        <v>302</v>
      </c>
      <c r="F8" s="66">
        <v>82.971000000000004</v>
      </c>
      <c r="G8" s="66">
        <v>4.57</v>
      </c>
      <c r="H8" s="66">
        <v>12.459</v>
      </c>
      <c r="J8" s="66" t="s">
        <v>302</v>
      </c>
      <c r="K8" s="66">
        <v>8.4</v>
      </c>
      <c r="L8" s="66">
        <v>7.6189999999999998</v>
      </c>
    </row>
    <row r="13" spans="1:27" x14ac:dyDescent="0.4">
      <c r="A13" s="71" t="s">
        <v>303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4">
      <c r="A14" s="70" t="s">
        <v>304</v>
      </c>
      <c r="B14" s="70"/>
      <c r="C14" s="70"/>
      <c r="D14" s="70"/>
      <c r="E14" s="70"/>
      <c r="F14" s="70"/>
      <c r="H14" s="70" t="s">
        <v>305</v>
      </c>
      <c r="I14" s="70"/>
      <c r="J14" s="70"/>
      <c r="K14" s="70"/>
      <c r="L14" s="70"/>
      <c r="M14" s="70"/>
      <c r="O14" s="70" t="s">
        <v>306</v>
      </c>
      <c r="P14" s="70"/>
      <c r="Q14" s="70"/>
      <c r="R14" s="70"/>
      <c r="S14" s="70"/>
      <c r="T14" s="70"/>
      <c r="V14" s="70" t="s">
        <v>307</v>
      </c>
      <c r="W14" s="70"/>
      <c r="X14" s="70"/>
      <c r="Y14" s="70"/>
      <c r="Z14" s="70"/>
      <c r="AA14" s="70"/>
    </row>
    <row r="15" spans="1:27" x14ac:dyDescent="0.4">
      <c r="A15" s="66"/>
      <c r="B15" s="66" t="s">
        <v>293</v>
      </c>
      <c r="C15" s="66" t="s">
        <v>294</v>
      </c>
      <c r="D15" s="66" t="s">
        <v>295</v>
      </c>
      <c r="E15" s="66" t="s">
        <v>296</v>
      </c>
      <c r="F15" s="66" t="s">
        <v>297</v>
      </c>
      <c r="H15" s="66"/>
      <c r="I15" s="66" t="s">
        <v>293</v>
      </c>
      <c r="J15" s="66" t="s">
        <v>294</v>
      </c>
      <c r="K15" s="66" t="s">
        <v>295</v>
      </c>
      <c r="L15" s="66" t="s">
        <v>296</v>
      </c>
      <c r="M15" s="66" t="s">
        <v>297</v>
      </c>
      <c r="O15" s="66"/>
      <c r="P15" s="66" t="s">
        <v>293</v>
      </c>
      <c r="Q15" s="66" t="s">
        <v>294</v>
      </c>
      <c r="R15" s="66" t="s">
        <v>295</v>
      </c>
      <c r="S15" s="66" t="s">
        <v>296</v>
      </c>
      <c r="T15" s="66" t="s">
        <v>297</v>
      </c>
      <c r="V15" s="66"/>
      <c r="W15" s="66" t="s">
        <v>293</v>
      </c>
      <c r="X15" s="66" t="s">
        <v>294</v>
      </c>
      <c r="Y15" s="66" t="s">
        <v>295</v>
      </c>
      <c r="Z15" s="66" t="s">
        <v>296</v>
      </c>
      <c r="AA15" s="66" t="s">
        <v>297</v>
      </c>
    </row>
    <row r="16" spans="1:27" x14ac:dyDescent="0.4">
      <c r="A16" s="66" t="s">
        <v>308</v>
      </c>
      <c r="B16" s="66">
        <v>530</v>
      </c>
      <c r="C16" s="66">
        <v>750</v>
      </c>
      <c r="D16" s="66">
        <v>0</v>
      </c>
      <c r="E16" s="66">
        <v>3000</v>
      </c>
      <c r="F16" s="66">
        <v>410.18106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12.455465999999999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1.4086136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132.31623999999999</v>
      </c>
    </row>
    <row r="23" spans="1:62" x14ac:dyDescent="0.4">
      <c r="A23" s="71" t="s">
        <v>309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310</v>
      </c>
      <c r="B24" s="70"/>
      <c r="C24" s="70"/>
      <c r="D24" s="70"/>
      <c r="E24" s="70"/>
      <c r="F24" s="70"/>
      <c r="H24" s="70" t="s">
        <v>311</v>
      </c>
      <c r="I24" s="70"/>
      <c r="J24" s="70"/>
      <c r="K24" s="70"/>
      <c r="L24" s="70"/>
      <c r="M24" s="70"/>
      <c r="O24" s="70" t="s">
        <v>312</v>
      </c>
      <c r="P24" s="70"/>
      <c r="Q24" s="70"/>
      <c r="R24" s="70"/>
      <c r="S24" s="70"/>
      <c r="T24" s="70"/>
      <c r="V24" s="70" t="s">
        <v>313</v>
      </c>
      <c r="W24" s="70"/>
      <c r="X24" s="70"/>
      <c r="Y24" s="70"/>
      <c r="Z24" s="70"/>
      <c r="AA24" s="70"/>
      <c r="AC24" s="70" t="s">
        <v>314</v>
      </c>
      <c r="AD24" s="70"/>
      <c r="AE24" s="70"/>
      <c r="AF24" s="70"/>
      <c r="AG24" s="70"/>
      <c r="AH24" s="70"/>
      <c r="AJ24" s="70" t="s">
        <v>315</v>
      </c>
      <c r="AK24" s="70"/>
      <c r="AL24" s="70"/>
      <c r="AM24" s="70"/>
      <c r="AN24" s="70"/>
      <c r="AO24" s="70"/>
      <c r="AQ24" s="70" t="s">
        <v>316</v>
      </c>
      <c r="AR24" s="70"/>
      <c r="AS24" s="70"/>
      <c r="AT24" s="70"/>
      <c r="AU24" s="70"/>
      <c r="AV24" s="70"/>
      <c r="AX24" s="70" t="s">
        <v>317</v>
      </c>
      <c r="AY24" s="70"/>
      <c r="AZ24" s="70"/>
      <c r="BA24" s="70"/>
      <c r="BB24" s="70"/>
      <c r="BC24" s="70"/>
      <c r="BE24" s="70" t="s">
        <v>318</v>
      </c>
      <c r="BF24" s="70"/>
      <c r="BG24" s="70"/>
      <c r="BH24" s="70"/>
      <c r="BI24" s="70"/>
      <c r="BJ24" s="70"/>
    </row>
    <row r="25" spans="1:62" x14ac:dyDescent="0.4">
      <c r="A25" s="66"/>
      <c r="B25" s="66" t="s">
        <v>293</v>
      </c>
      <c r="C25" s="66" t="s">
        <v>294</v>
      </c>
      <c r="D25" s="66" t="s">
        <v>295</v>
      </c>
      <c r="E25" s="66" t="s">
        <v>296</v>
      </c>
      <c r="F25" s="66" t="s">
        <v>297</v>
      </c>
      <c r="H25" s="66"/>
      <c r="I25" s="66" t="s">
        <v>293</v>
      </c>
      <c r="J25" s="66" t="s">
        <v>294</v>
      </c>
      <c r="K25" s="66" t="s">
        <v>295</v>
      </c>
      <c r="L25" s="66" t="s">
        <v>296</v>
      </c>
      <c r="M25" s="66" t="s">
        <v>297</v>
      </c>
      <c r="O25" s="66"/>
      <c r="P25" s="66" t="s">
        <v>293</v>
      </c>
      <c r="Q25" s="66" t="s">
        <v>294</v>
      </c>
      <c r="R25" s="66" t="s">
        <v>295</v>
      </c>
      <c r="S25" s="66" t="s">
        <v>296</v>
      </c>
      <c r="T25" s="66" t="s">
        <v>297</v>
      </c>
      <c r="V25" s="66"/>
      <c r="W25" s="66" t="s">
        <v>293</v>
      </c>
      <c r="X25" s="66" t="s">
        <v>294</v>
      </c>
      <c r="Y25" s="66" t="s">
        <v>295</v>
      </c>
      <c r="Z25" s="66" t="s">
        <v>296</v>
      </c>
      <c r="AA25" s="66" t="s">
        <v>297</v>
      </c>
      <c r="AC25" s="66"/>
      <c r="AD25" s="66" t="s">
        <v>293</v>
      </c>
      <c r="AE25" s="66" t="s">
        <v>294</v>
      </c>
      <c r="AF25" s="66" t="s">
        <v>295</v>
      </c>
      <c r="AG25" s="66" t="s">
        <v>296</v>
      </c>
      <c r="AH25" s="66" t="s">
        <v>297</v>
      </c>
      <c r="AJ25" s="66"/>
      <c r="AK25" s="66" t="s">
        <v>293</v>
      </c>
      <c r="AL25" s="66" t="s">
        <v>294</v>
      </c>
      <c r="AM25" s="66" t="s">
        <v>295</v>
      </c>
      <c r="AN25" s="66" t="s">
        <v>296</v>
      </c>
      <c r="AO25" s="66" t="s">
        <v>297</v>
      </c>
      <c r="AQ25" s="66"/>
      <c r="AR25" s="66" t="s">
        <v>293</v>
      </c>
      <c r="AS25" s="66" t="s">
        <v>294</v>
      </c>
      <c r="AT25" s="66" t="s">
        <v>295</v>
      </c>
      <c r="AU25" s="66" t="s">
        <v>296</v>
      </c>
      <c r="AV25" s="66" t="s">
        <v>297</v>
      </c>
      <c r="AX25" s="66"/>
      <c r="AY25" s="66" t="s">
        <v>293</v>
      </c>
      <c r="AZ25" s="66" t="s">
        <v>294</v>
      </c>
      <c r="BA25" s="66" t="s">
        <v>295</v>
      </c>
      <c r="BB25" s="66" t="s">
        <v>296</v>
      </c>
      <c r="BC25" s="66" t="s">
        <v>297</v>
      </c>
      <c r="BE25" s="66"/>
      <c r="BF25" s="66" t="s">
        <v>293</v>
      </c>
      <c r="BG25" s="66" t="s">
        <v>294</v>
      </c>
      <c r="BH25" s="66" t="s">
        <v>295</v>
      </c>
      <c r="BI25" s="66" t="s">
        <v>296</v>
      </c>
      <c r="BJ25" s="66" t="s">
        <v>297</v>
      </c>
    </row>
    <row r="26" spans="1:62" x14ac:dyDescent="0.4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43.296993000000001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1.3544905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0.93603590000000003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12.7241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1.2921077999999999</v>
      </c>
      <c r="AJ26" s="66" t="s">
        <v>319</v>
      </c>
      <c r="AK26" s="66">
        <v>320</v>
      </c>
      <c r="AL26" s="66">
        <v>400</v>
      </c>
      <c r="AM26" s="66">
        <v>0</v>
      </c>
      <c r="AN26" s="66">
        <v>1000</v>
      </c>
      <c r="AO26" s="66">
        <v>461.95960000000002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4.9218855000000001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1.1537784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1.605759E-2</v>
      </c>
    </row>
    <row r="33" spans="1:68" x14ac:dyDescent="0.4">
      <c r="A33" s="71" t="s">
        <v>320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4">
      <c r="A34" s="70" t="s">
        <v>321</v>
      </c>
      <c r="B34" s="70"/>
      <c r="C34" s="70"/>
      <c r="D34" s="70"/>
      <c r="E34" s="70"/>
      <c r="F34" s="70"/>
      <c r="H34" s="70" t="s">
        <v>322</v>
      </c>
      <c r="I34" s="70"/>
      <c r="J34" s="70"/>
      <c r="K34" s="70"/>
      <c r="L34" s="70"/>
      <c r="M34" s="70"/>
      <c r="O34" s="70" t="s">
        <v>323</v>
      </c>
      <c r="P34" s="70"/>
      <c r="Q34" s="70"/>
      <c r="R34" s="70"/>
      <c r="S34" s="70"/>
      <c r="T34" s="70"/>
      <c r="V34" s="70" t="s">
        <v>324</v>
      </c>
      <c r="W34" s="70"/>
      <c r="X34" s="70"/>
      <c r="Y34" s="70"/>
      <c r="Z34" s="70"/>
      <c r="AA34" s="70"/>
      <c r="AC34" s="70" t="s">
        <v>325</v>
      </c>
      <c r="AD34" s="70"/>
      <c r="AE34" s="70"/>
      <c r="AF34" s="70"/>
      <c r="AG34" s="70"/>
      <c r="AH34" s="70"/>
      <c r="AJ34" s="70" t="s">
        <v>326</v>
      </c>
      <c r="AK34" s="70"/>
      <c r="AL34" s="70"/>
      <c r="AM34" s="70"/>
      <c r="AN34" s="70"/>
      <c r="AO34" s="70"/>
    </row>
    <row r="35" spans="1:68" x14ac:dyDescent="0.4">
      <c r="A35" s="66"/>
      <c r="B35" s="66" t="s">
        <v>293</v>
      </c>
      <c r="C35" s="66" t="s">
        <v>294</v>
      </c>
      <c r="D35" s="66" t="s">
        <v>295</v>
      </c>
      <c r="E35" s="66" t="s">
        <v>296</v>
      </c>
      <c r="F35" s="66" t="s">
        <v>297</v>
      </c>
      <c r="H35" s="66"/>
      <c r="I35" s="66" t="s">
        <v>293</v>
      </c>
      <c r="J35" s="66" t="s">
        <v>294</v>
      </c>
      <c r="K35" s="66" t="s">
        <v>295</v>
      </c>
      <c r="L35" s="66" t="s">
        <v>296</v>
      </c>
      <c r="M35" s="66" t="s">
        <v>297</v>
      </c>
      <c r="O35" s="66"/>
      <c r="P35" s="66" t="s">
        <v>293</v>
      </c>
      <c r="Q35" s="66" t="s">
        <v>294</v>
      </c>
      <c r="R35" s="66" t="s">
        <v>295</v>
      </c>
      <c r="S35" s="66" t="s">
        <v>296</v>
      </c>
      <c r="T35" s="66" t="s">
        <v>297</v>
      </c>
      <c r="V35" s="66"/>
      <c r="W35" s="66" t="s">
        <v>293</v>
      </c>
      <c r="X35" s="66" t="s">
        <v>294</v>
      </c>
      <c r="Y35" s="66" t="s">
        <v>295</v>
      </c>
      <c r="Z35" s="66" t="s">
        <v>296</v>
      </c>
      <c r="AA35" s="66" t="s">
        <v>297</v>
      </c>
      <c r="AC35" s="66"/>
      <c r="AD35" s="66" t="s">
        <v>293</v>
      </c>
      <c r="AE35" s="66" t="s">
        <v>294</v>
      </c>
      <c r="AF35" s="66" t="s">
        <v>295</v>
      </c>
      <c r="AG35" s="66" t="s">
        <v>296</v>
      </c>
      <c r="AH35" s="66" t="s">
        <v>297</v>
      </c>
      <c r="AJ35" s="66"/>
      <c r="AK35" s="66" t="s">
        <v>293</v>
      </c>
      <c r="AL35" s="66" t="s">
        <v>294</v>
      </c>
      <c r="AM35" s="66" t="s">
        <v>295</v>
      </c>
      <c r="AN35" s="66" t="s">
        <v>296</v>
      </c>
      <c r="AO35" s="66" t="s">
        <v>297</v>
      </c>
    </row>
    <row r="36" spans="1:68" x14ac:dyDescent="0.4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267.7362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930.18470000000002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5477.6540000000005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2218.8303000000001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70.772729999999996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50.865313999999998</v>
      </c>
    </row>
    <row r="43" spans="1:68" x14ac:dyDescent="0.4">
      <c r="A43" s="71" t="s">
        <v>327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4">
      <c r="A44" s="70" t="s">
        <v>328</v>
      </c>
      <c r="B44" s="70"/>
      <c r="C44" s="70"/>
      <c r="D44" s="70"/>
      <c r="E44" s="70"/>
      <c r="F44" s="70"/>
      <c r="H44" s="70" t="s">
        <v>329</v>
      </c>
      <c r="I44" s="70"/>
      <c r="J44" s="70"/>
      <c r="K44" s="70"/>
      <c r="L44" s="70"/>
      <c r="M44" s="70"/>
      <c r="O44" s="70" t="s">
        <v>330</v>
      </c>
      <c r="P44" s="70"/>
      <c r="Q44" s="70"/>
      <c r="R44" s="70"/>
      <c r="S44" s="70"/>
      <c r="T44" s="70"/>
      <c r="V44" s="70" t="s">
        <v>331</v>
      </c>
      <c r="W44" s="70"/>
      <c r="X44" s="70"/>
      <c r="Y44" s="70"/>
      <c r="Z44" s="70"/>
      <c r="AA44" s="70"/>
      <c r="AC44" s="70" t="s">
        <v>332</v>
      </c>
      <c r="AD44" s="70"/>
      <c r="AE44" s="70"/>
      <c r="AF44" s="70"/>
      <c r="AG44" s="70"/>
      <c r="AH44" s="70"/>
      <c r="AJ44" s="70" t="s">
        <v>333</v>
      </c>
      <c r="AK44" s="70"/>
      <c r="AL44" s="70"/>
      <c r="AM44" s="70"/>
      <c r="AN44" s="70"/>
      <c r="AO44" s="70"/>
      <c r="AQ44" s="70" t="s">
        <v>334</v>
      </c>
      <c r="AR44" s="70"/>
      <c r="AS44" s="70"/>
      <c r="AT44" s="70"/>
      <c r="AU44" s="70"/>
      <c r="AV44" s="70"/>
      <c r="AX44" s="70" t="s">
        <v>335</v>
      </c>
      <c r="AY44" s="70"/>
      <c r="AZ44" s="70"/>
      <c r="BA44" s="70"/>
      <c r="BB44" s="70"/>
      <c r="BC44" s="70"/>
      <c r="BE44" s="70" t="s">
        <v>336</v>
      </c>
      <c r="BF44" s="70"/>
      <c r="BG44" s="70"/>
      <c r="BH44" s="70"/>
      <c r="BI44" s="70"/>
      <c r="BJ44" s="70"/>
    </row>
    <row r="45" spans="1:68" x14ac:dyDescent="0.4">
      <c r="A45" s="66"/>
      <c r="B45" s="66" t="s">
        <v>293</v>
      </c>
      <c r="C45" s="66" t="s">
        <v>294</v>
      </c>
      <c r="D45" s="66" t="s">
        <v>295</v>
      </c>
      <c r="E45" s="66" t="s">
        <v>296</v>
      </c>
      <c r="F45" s="66" t="s">
        <v>297</v>
      </c>
      <c r="H45" s="66"/>
      <c r="I45" s="66" t="s">
        <v>293</v>
      </c>
      <c r="J45" s="66" t="s">
        <v>294</v>
      </c>
      <c r="K45" s="66" t="s">
        <v>295</v>
      </c>
      <c r="L45" s="66" t="s">
        <v>296</v>
      </c>
      <c r="M45" s="66" t="s">
        <v>297</v>
      </c>
      <c r="O45" s="66"/>
      <c r="P45" s="66" t="s">
        <v>293</v>
      </c>
      <c r="Q45" s="66" t="s">
        <v>294</v>
      </c>
      <c r="R45" s="66" t="s">
        <v>295</v>
      </c>
      <c r="S45" s="66" t="s">
        <v>296</v>
      </c>
      <c r="T45" s="66" t="s">
        <v>297</v>
      </c>
      <c r="V45" s="66"/>
      <c r="W45" s="66" t="s">
        <v>293</v>
      </c>
      <c r="X45" s="66" t="s">
        <v>294</v>
      </c>
      <c r="Y45" s="66" t="s">
        <v>295</v>
      </c>
      <c r="Z45" s="66" t="s">
        <v>296</v>
      </c>
      <c r="AA45" s="66" t="s">
        <v>297</v>
      </c>
      <c r="AC45" s="66"/>
      <c r="AD45" s="66" t="s">
        <v>293</v>
      </c>
      <c r="AE45" s="66" t="s">
        <v>294</v>
      </c>
      <c r="AF45" s="66" t="s">
        <v>295</v>
      </c>
      <c r="AG45" s="66" t="s">
        <v>296</v>
      </c>
      <c r="AH45" s="66" t="s">
        <v>297</v>
      </c>
      <c r="AJ45" s="66"/>
      <c r="AK45" s="66" t="s">
        <v>293</v>
      </c>
      <c r="AL45" s="66" t="s">
        <v>294</v>
      </c>
      <c r="AM45" s="66" t="s">
        <v>295</v>
      </c>
      <c r="AN45" s="66" t="s">
        <v>296</v>
      </c>
      <c r="AO45" s="66" t="s">
        <v>297</v>
      </c>
      <c r="AQ45" s="66"/>
      <c r="AR45" s="66" t="s">
        <v>293</v>
      </c>
      <c r="AS45" s="66" t="s">
        <v>294</v>
      </c>
      <c r="AT45" s="66" t="s">
        <v>295</v>
      </c>
      <c r="AU45" s="66" t="s">
        <v>296</v>
      </c>
      <c r="AV45" s="66" t="s">
        <v>297</v>
      </c>
      <c r="AX45" s="66"/>
      <c r="AY45" s="66" t="s">
        <v>293</v>
      </c>
      <c r="AZ45" s="66" t="s">
        <v>294</v>
      </c>
      <c r="BA45" s="66" t="s">
        <v>295</v>
      </c>
      <c r="BB45" s="66" t="s">
        <v>296</v>
      </c>
      <c r="BC45" s="66" t="s">
        <v>297</v>
      </c>
      <c r="BE45" s="66"/>
      <c r="BF45" s="66" t="s">
        <v>293</v>
      </c>
      <c r="BG45" s="66" t="s">
        <v>294</v>
      </c>
      <c r="BH45" s="66" t="s">
        <v>295</v>
      </c>
      <c r="BI45" s="66" t="s">
        <v>296</v>
      </c>
      <c r="BJ45" s="66" t="s">
        <v>297</v>
      </c>
    </row>
    <row r="46" spans="1:68" x14ac:dyDescent="0.4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9.4987259999999996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9.7721889999999991</v>
      </c>
      <c r="O46" s="66" t="s">
        <v>337</v>
      </c>
      <c r="P46" s="66">
        <v>600</v>
      </c>
      <c r="Q46" s="66">
        <v>800</v>
      </c>
      <c r="R46" s="66">
        <v>0</v>
      </c>
      <c r="S46" s="66">
        <v>10000</v>
      </c>
      <c r="T46" s="66">
        <v>364.61489999999998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3.9774240000000002E-3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3.7383896999999999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150.49345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84.373215000000002</v>
      </c>
      <c r="AX46" s="66" t="s">
        <v>338</v>
      </c>
      <c r="AY46" s="66"/>
      <c r="AZ46" s="66"/>
      <c r="BA46" s="66"/>
      <c r="BB46" s="66"/>
      <c r="BC46" s="66"/>
      <c r="BE46" s="66" t="s">
        <v>339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4">
      <c r="A2" s="62" t="s">
        <v>340</v>
      </c>
      <c r="B2" s="62" t="s">
        <v>341</v>
      </c>
      <c r="C2" s="62" t="s">
        <v>276</v>
      </c>
      <c r="D2" s="62">
        <v>56</v>
      </c>
      <c r="E2" s="62">
        <v>2315.7190000000001</v>
      </c>
      <c r="F2" s="62">
        <v>346.53942999999998</v>
      </c>
      <c r="G2" s="62">
        <v>19.086711999999999</v>
      </c>
      <c r="H2" s="62">
        <v>10.167673000000001</v>
      </c>
      <c r="I2" s="62">
        <v>8.9190380000000005</v>
      </c>
      <c r="J2" s="62">
        <v>52.036696999999997</v>
      </c>
      <c r="K2" s="62">
        <v>34.75806</v>
      </c>
      <c r="L2" s="62">
        <v>17.278635000000001</v>
      </c>
      <c r="M2" s="62">
        <v>18.276247000000001</v>
      </c>
      <c r="N2" s="62">
        <v>1.0468200000000001</v>
      </c>
      <c r="O2" s="62">
        <v>9.0963539999999998</v>
      </c>
      <c r="P2" s="62">
        <v>681.33954000000006</v>
      </c>
      <c r="Q2" s="62">
        <v>21.543512</v>
      </c>
      <c r="R2" s="62">
        <v>410.18106</v>
      </c>
      <c r="S2" s="62">
        <v>45.665073</v>
      </c>
      <c r="T2" s="62">
        <v>4374.1923999999999</v>
      </c>
      <c r="U2" s="62">
        <v>1.4086136</v>
      </c>
      <c r="V2" s="62">
        <v>12.455465999999999</v>
      </c>
      <c r="W2" s="62">
        <v>132.31623999999999</v>
      </c>
      <c r="X2" s="62">
        <v>43.296993000000001</v>
      </c>
      <c r="Y2" s="62">
        <v>1.3544905</v>
      </c>
      <c r="Z2" s="62">
        <v>0.93603590000000003</v>
      </c>
      <c r="AA2" s="62">
        <v>12.7241</v>
      </c>
      <c r="AB2" s="62">
        <v>1.2921077999999999</v>
      </c>
      <c r="AC2" s="62">
        <v>461.95960000000002</v>
      </c>
      <c r="AD2" s="62">
        <v>4.9218855000000001</v>
      </c>
      <c r="AE2" s="62">
        <v>1.1537784</v>
      </c>
      <c r="AF2" s="62">
        <v>1.605759E-2</v>
      </c>
      <c r="AG2" s="62">
        <v>267.7362</v>
      </c>
      <c r="AH2" s="62">
        <v>171.89409000000001</v>
      </c>
      <c r="AI2" s="62">
        <v>95.842124999999996</v>
      </c>
      <c r="AJ2" s="62">
        <v>930.18470000000002</v>
      </c>
      <c r="AK2" s="62">
        <v>5477.6540000000005</v>
      </c>
      <c r="AL2" s="62">
        <v>70.772729999999996</v>
      </c>
      <c r="AM2" s="62">
        <v>2218.8303000000001</v>
      </c>
      <c r="AN2" s="62">
        <v>50.865313999999998</v>
      </c>
      <c r="AO2" s="62">
        <v>9.4987259999999996</v>
      </c>
      <c r="AP2" s="62">
        <v>6.7570829999999997</v>
      </c>
      <c r="AQ2" s="62">
        <v>2.7416431999999999</v>
      </c>
      <c r="AR2" s="62">
        <v>9.7721889999999991</v>
      </c>
      <c r="AS2" s="62">
        <v>364.61489999999998</v>
      </c>
      <c r="AT2" s="62">
        <v>3.9774240000000002E-3</v>
      </c>
      <c r="AU2" s="62">
        <v>3.7383896999999999</v>
      </c>
      <c r="AV2" s="62">
        <v>150.49345</v>
      </c>
      <c r="AW2" s="62">
        <v>84.373215000000002</v>
      </c>
      <c r="AX2" s="62">
        <v>4.2091623000000002E-2</v>
      </c>
      <c r="AY2" s="62">
        <v>0.80582005000000001</v>
      </c>
      <c r="AZ2" s="62">
        <v>199.89037999999999</v>
      </c>
      <c r="BA2" s="62">
        <v>15.689582</v>
      </c>
      <c r="BB2" s="62">
        <v>4.5167064999999997</v>
      </c>
      <c r="BC2" s="62">
        <v>5.6537122999999996</v>
      </c>
      <c r="BD2" s="62">
        <v>5.518243</v>
      </c>
      <c r="BE2" s="62">
        <v>0.31781893999999999</v>
      </c>
      <c r="BF2" s="62">
        <v>1.9816552000000001</v>
      </c>
      <c r="BG2" s="62">
        <v>0</v>
      </c>
      <c r="BH2" s="62">
        <v>0</v>
      </c>
      <c r="BI2" s="62">
        <v>9.2005919999999994E-5</v>
      </c>
      <c r="BJ2" s="62">
        <v>9.5560409999999995E-3</v>
      </c>
      <c r="BK2" s="62">
        <v>0</v>
      </c>
      <c r="BL2" s="62">
        <v>0.35074614999999998</v>
      </c>
      <c r="BM2" s="62">
        <v>4.7372655999999997</v>
      </c>
      <c r="BN2" s="62">
        <v>1.60751</v>
      </c>
      <c r="BO2" s="62">
        <v>76.228309999999993</v>
      </c>
      <c r="BP2" s="62">
        <v>15.079471</v>
      </c>
      <c r="BQ2" s="62">
        <v>24.444635000000002</v>
      </c>
      <c r="BR2" s="62">
        <v>84.484499999999997</v>
      </c>
      <c r="BS2" s="62">
        <v>18.700682</v>
      </c>
      <c r="BT2" s="62">
        <v>19.530380000000001</v>
      </c>
      <c r="BU2" s="62">
        <v>1.8874431E-3</v>
      </c>
      <c r="BV2" s="62">
        <v>3.1036977E-2</v>
      </c>
      <c r="BW2" s="62">
        <v>1.2281234999999999</v>
      </c>
      <c r="BX2" s="62">
        <v>1.3818533</v>
      </c>
      <c r="BY2" s="62">
        <v>7.5797580000000003E-2</v>
      </c>
      <c r="BZ2" s="62">
        <v>1.7293393999999999E-4</v>
      </c>
      <c r="CA2" s="62">
        <v>0.69126993000000003</v>
      </c>
      <c r="CB2" s="62">
        <v>1.6277421E-2</v>
      </c>
      <c r="CC2" s="62">
        <v>0.13482752000000001</v>
      </c>
      <c r="CD2" s="62">
        <v>1.0190022999999999</v>
      </c>
      <c r="CE2" s="62">
        <v>1.5348267000000001E-2</v>
      </c>
      <c r="CF2" s="62">
        <v>6.2492590000000001E-2</v>
      </c>
      <c r="CG2" s="62">
        <v>0</v>
      </c>
      <c r="CH2" s="62">
        <v>2.0348907999999999E-2</v>
      </c>
      <c r="CI2" s="62">
        <v>1.2665936999999999E-3</v>
      </c>
      <c r="CJ2" s="62">
        <v>2.0155634999999998</v>
      </c>
      <c r="CK2" s="62">
        <v>4.4112370000000001E-3</v>
      </c>
      <c r="CL2" s="62">
        <v>0.31504458000000002</v>
      </c>
      <c r="CM2" s="62">
        <v>4.4603906000000002</v>
      </c>
      <c r="CN2" s="62">
        <v>2157.8971999999999</v>
      </c>
      <c r="CO2" s="62">
        <v>3620.5684000000001</v>
      </c>
      <c r="CP2" s="62">
        <v>1362.9888000000001</v>
      </c>
      <c r="CQ2" s="62">
        <v>677.30395999999996</v>
      </c>
      <c r="CR2" s="62">
        <v>372.81939999999997</v>
      </c>
      <c r="CS2" s="62">
        <v>564.1463</v>
      </c>
      <c r="CT2" s="62">
        <v>2047.5205000000001</v>
      </c>
      <c r="CU2" s="62">
        <v>959.09406000000001</v>
      </c>
      <c r="CV2" s="62">
        <v>1808.5924</v>
      </c>
      <c r="CW2" s="62">
        <v>999.63049999999998</v>
      </c>
      <c r="CX2" s="62">
        <v>317.72726</v>
      </c>
      <c r="CY2" s="62">
        <v>3072.2637</v>
      </c>
      <c r="CZ2" s="62">
        <v>1098.1112000000001</v>
      </c>
      <c r="DA2" s="62">
        <v>3027.2356</v>
      </c>
      <c r="DB2" s="62">
        <v>3415.8580000000002</v>
      </c>
      <c r="DC2" s="62">
        <v>3838.86</v>
      </c>
      <c r="DD2" s="62">
        <v>5436.9809999999998</v>
      </c>
      <c r="DE2" s="62">
        <v>890.93610000000001</v>
      </c>
      <c r="DF2" s="62">
        <v>3949.4859999999999</v>
      </c>
      <c r="DG2" s="62">
        <v>1256.8454999999999</v>
      </c>
      <c r="DH2" s="62">
        <v>58.246437</v>
      </c>
      <c r="DI2" s="62">
        <v>0</v>
      </c>
    </row>
    <row r="5" spans="1:113" x14ac:dyDescent="0.4">
      <c r="A5" t="s">
        <v>105</v>
      </c>
      <c r="B5" t="s">
        <v>106</v>
      </c>
      <c r="C5" t="s">
        <v>107</v>
      </c>
      <c r="D5" t="s">
        <v>108</v>
      </c>
    </row>
    <row r="6" spans="1:113" x14ac:dyDescent="0.4">
      <c r="A6">
        <f>BA2</f>
        <v>15.689582</v>
      </c>
      <c r="B6">
        <f>BB2</f>
        <v>4.5167064999999997</v>
      </c>
      <c r="C6">
        <f>BC2</f>
        <v>5.6537122999999996</v>
      </c>
      <c r="D6">
        <f>BD2</f>
        <v>5.518243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" sqref="G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4">
      <c r="A2" s="55" t="s">
        <v>256</v>
      </c>
      <c r="B2" s="56">
        <v>23210</v>
      </c>
      <c r="C2" s="57">
        <f ca="1">YEAR(TODAY())-YEAR(B2)+IF(TODAY()&gt;=DATE(YEAR(TODAY()),MONTH(B2),DAY(B2)),0,-1)</f>
        <v>56</v>
      </c>
      <c r="E2" s="53">
        <v>166</v>
      </c>
      <c r="F2" s="54" t="s">
        <v>40</v>
      </c>
      <c r="G2" s="53">
        <v>57</v>
      </c>
      <c r="H2" s="52" t="s">
        <v>42</v>
      </c>
      <c r="I2" s="73">
        <f>ROUND(G3/E3^2,1)</f>
        <v>20.7</v>
      </c>
    </row>
    <row r="3" spans="1:9" x14ac:dyDescent="0.4">
      <c r="E3" s="52">
        <f>E2/100</f>
        <v>1.66</v>
      </c>
      <c r="F3" s="52" t="s">
        <v>41</v>
      </c>
      <c r="G3" s="52">
        <f>G2</f>
        <v>57</v>
      </c>
      <c r="H3" s="52" t="s">
        <v>42</v>
      </c>
      <c r="I3" s="73"/>
    </row>
    <row r="4" spans="1:9" x14ac:dyDescent="0.4">
      <c r="A4" t="s">
        <v>274</v>
      </c>
    </row>
    <row r="5" spans="1:9" x14ac:dyDescent="0.4">
      <c r="B5" s="61">
        <v>43787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4">
      <c r="E2" s="75" t="str">
        <f>'DRIs DATA'!B1</f>
        <v>(설문지 : FFQ 95문항 설문지, 사용자 : 최광호, ID : H1900095)</v>
      </c>
      <c r="F2" s="75"/>
      <c r="G2" s="75"/>
      <c r="H2" s="75"/>
      <c r="I2" s="75"/>
      <c r="J2" s="75"/>
    </row>
    <row r="3" spans="1:14" ht="8.1" customHeight="1" x14ac:dyDescent="0.4"/>
    <row r="4" spans="1:14" x14ac:dyDescent="0.4">
      <c r="K4" t="s">
        <v>2</v>
      </c>
      <c r="L4" t="str">
        <f>'DRIs DATA'!H1</f>
        <v>2020년 03월 12일 14:37:41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7" customFormat="1" x14ac:dyDescent="0.4"/>
    <row r="70" spans="1:14" s="47" customFormat="1" x14ac:dyDescent="0.4"/>
    <row r="71" spans="1:14" ht="25.2" x14ac:dyDescent="0.4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4"/>
    <row r="97" spans="1:14" s="47" customFormat="1" x14ac:dyDescent="0.4"/>
    <row r="98" spans="1:14" s="47" customFormat="1" x14ac:dyDescent="0.4"/>
    <row r="99" spans="1:14" s="47" customFormat="1" x14ac:dyDescent="0.4"/>
    <row r="100" spans="1:14" s="47" customFormat="1" x14ac:dyDescent="0.4"/>
    <row r="105" spans="1:14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5.2" x14ac:dyDescent="0.4">
      <c r="A106" s="2" t="s">
        <v>16</v>
      </c>
    </row>
    <row r="127" spans="1:14" s="47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4"/>
    <row r="134" spans="1:14" s="47" customFormat="1" x14ac:dyDescent="0.4"/>
    <row r="135" spans="1:14" s="47" customFormat="1" x14ac:dyDescent="0.4"/>
    <row r="136" spans="1:14" s="47" customFormat="1" x14ac:dyDescent="0.4"/>
    <row r="137" spans="1:14" s="47" customFormat="1" x14ac:dyDescent="0.4"/>
    <row r="138" spans="1:14" s="47" customFormat="1" x14ac:dyDescent="0.4"/>
    <row r="139" spans="1:14" s="47" customFormat="1" x14ac:dyDescent="0.4"/>
    <row r="140" spans="1:14" s="47" customFormat="1" x14ac:dyDescent="0.4"/>
    <row r="141" spans="1:14" s="47" customFormat="1" x14ac:dyDescent="0.4"/>
    <row r="142" spans="1:14" s="47" customFormat="1" x14ac:dyDescent="0.4"/>
    <row r="143" spans="1:14" s="47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4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4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4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4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4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4">
      <c r="C10" s="146" t="s">
        <v>31</v>
      </c>
      <c r="D10" s="146"/>
      <c r="E10" s="147"/>
      <c r="F10" s="145">
        <f>'개인정보 및 신체계측 입력'!B5</f>
        <v>43787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4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146" t="s">
        <v>33</v>
      </c>
      <c r="D12" s="146"/>
      <c r="E12" s="147"/>
      <c r="F12" s="152">
        <f ca="1">'개인정보 및 신체계측 입력'!C2</f>
        <v>56</v>
      </c>
      <c r="G12" s="152"/>
      <c r="H12" s="152"/>
      <c r="I12" s="152"/>
      <c r="K12" s="123">
        <f>'개인정보 및 신체계측 입력'!E2</f>
        <v>166</v>
      </c>
      <c r="L12" s="124"/>
      <c r="M12" s="117">
        <f>'개인정보 및 신체계측 입력'!G2</f>
        <v>57</v>
      </c>
      <c r="N12" s="118"/>
      <c r="O12" s="113" t="s">
        <v>272</v>
      </c>
      <c r="P12" s="107"/>
      <c r="Q12" s="110">
        <f>'개인정보 및 신체계측 입력'!I2</f>
        <v>20.7</v>
      </c>
      <c r="R12" s="110"/>
      <c r="S12" s="110"/>
    </row>
    <row r="13" spans="1:19" ht="18" customHeight="1" thickBot="1" x14ac:dyDescent="0.4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4">
      <c r="C14" s="150" t="s">
        <v>32</v>
      </c>
      <c r="D14" s="150"/>
      <c r="E14" s="151"/>
      <c r="F14" s="111" t="str">
        <f>MID('DRIs DATA'!B1,28,3)</f>
        <v>최광호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4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4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82.971000000000004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4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4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4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4.57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4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4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4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12.459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4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4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4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 x14ac:dyDescent="0.4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7.6</v>
      </c>
      <c r="L72" s="37" t="s">
        <v>54</v>
      </c>
      <c r="M72" s="37">
        <f>ROUND('DRIs DATA'!K8,1)</f>
        <v>8.4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4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4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4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5000000000000004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4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137" t="s">
        <v>172</v>
      </c>
      <c r="C94" s="135"/>
      <c r="D94" s="135"/>
      <c r="E94" s="135"/>
      <c r="F94" s="95">
        <f>ROUND('DRIs DATA'!F16/'DRIs DATA'!C16*100,2)</f>
        <v>54.69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103.8</v>
      </c>
      <c r="R94" s="135" t="s">
        <v>168</v>
      </c>
      <c r="S94" s="135"/>
      <c r="T94" s="136"/>
    </row>
    <row r="95" spans="1:21" ht="18" customHeight="1" x14ac:dyDescent="0.4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4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4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4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4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4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4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4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5000000000000004">
      <c r="C106" s="32"/>
      <c r="D106" s="32"/>
      <c r="E106" s="32"/>
      <c r="F106" s="32"/>
      <c r="G106" s="32"/>
      <c r="H106" s="32"/>
      <c r="I106" s="32"/>
    </row>
    <row r="107" spans="2:21" ht="18" customHeight="1" x14ac:dyDescent="0.4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4">
      <c r="B121" s="44" t="s">
        <v>172</v>
      </c>
      <c r="C121" s="16"/>
      <c r="D121" s="16"/>
      <c r="E121" s="15"/>
      <c r="F121" s="95">
        <f>ROUND('DRIs DATA'!F26/'DRIs DATA'!C26*100,2)</f>
        <v>43.3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86.14</v>
      </c>
      <c r="R121" s="135" t="s">
        <v>167</v>
      </c>
      <c r="S121" s="135"/>
      <c r="T121" s="136"/>
    </row>
    <row r="122" spans="2:20" ht="18" customHeight="1" x14ac:dyDescent="0.4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4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4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4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4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4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thickBot="1" x14ac:dyDescent="0.4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4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262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261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261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4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5000000000000004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4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4">
      <c r="B172" s="43" t="s">
        <v>172</v>
      </c>
      <c r="C172" s="20"/>
      <c r="D172" s="20"/>
      <c r="E172" s="6"/>
      <c r="F172" s="95">
        <f>ROUND('DRIs DATA'!F36/'DRIs DATA'!C36*100,2)</f>
        <v>33.47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365.18</v>
      </c>
      <c r="R172" s="20" t="s">
        <v>167</v>
      </c>
      <c r="S172" s="42"/>
    </row>
    <row r="173" spans="2:19" ht="18" customHeight="1" x14ac:dyDescent="0.4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4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4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4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4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4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4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4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4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4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4">
      <c r="B197" s="43" t="s">
        <v>172</v>
      </c>
      <c r="C197" s="20"/>
      <c r="D197" s="20"/>
      <c r="E197" s="6"/>
      <c r="F197" s="95">
        <f>ROUND('DRIs DATA'!F46/'DRIs DATA'!C46*100,2)</f>
        <v>94.99</v>
      </c>
      <c r="G197" s="95"/>
      <c r="H197" s="20" t="s">
        <v>167</v>
      </c>
      <c r="I197" s="12"/>
      <c r="J197" s="42"/>
      <c r="S197" s="6"/>
    </row>
    <row r="198" spans="2:20" ht="18" customHeight="1" x14ac:dyDescent="0.4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4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4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4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4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4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4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45">
      <c r="K205" s="10"/>
    </row>
    <row r="206" spans="2:20" ht="18" customHeight="1" x14ac:dyDescent="0.4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4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 x14ac:dyDescent="0.4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4">
      <c r="N211" s="6"/>
    </row>
    <row r="212" spans="2:14" ht="18" customHeight="1" x14ac:dyDescent="0.4">
      <c r="C212" t="s">
        <v>275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2020-01-30T05:29:51Z</cp:lastPrinted>
  <dcterms:created xsi:type="dcterms:W3CDTF">2015-06-13T08:19:18Z</dcterms:created>
  <dcterms:modified xsi:type="dcterms:W3CDTF">2020-03-12T06:06:45Z</dcterms:modified>
</cp:coreProperties>
</file>