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<sst xmlns="http://schemas.openxmlformats.org/spreadsheetml/2006/main" count="692" uniqueCount="346">
  <si>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</si>
  <si>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</si>
  <si>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</si>
  <si>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</si>
  <si>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</si>
  <si>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</si>
  <si>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</si>
  <si>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</si>
  <si>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</si>
  <si>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</si>
  <si>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</si>
  <si>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</si>
  <si>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</si>
  <si>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</si>
  <si>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</si>
  <si>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</si>
  <si>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</si>
  <si>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</si>
  <si>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</si>
  <si>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</si>
  <si>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</si>
  <si>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</si>
  <si>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</si>
  <si>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</si>
  <si>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</si>
  <si>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</si>
  <si>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</si>
  <si>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</si>
  <si>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</si>
  <si>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</si>
  <si>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</si>
  <si>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</si>
  <si>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</si>
  <si>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</si>
  <si>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</si>
  <si>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</si>
  <si>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</si>
  <si>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</si>
  <si>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</si>
  <si>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</si>
  <si>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</si>
  <si>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</si>
  <si>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</si>
  <si>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</si>
  <si>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</si>
  <si>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</si>
  <si>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</si>
  <si>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</si>
  <si>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</si>
  <si>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</si>
  <si>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</si>
  <si>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</si>
  <si>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</si>
  <si>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</si>
  <si>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</si>
  <si>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</si>
  <si>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</si>
  <si>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</si>
  <si>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</si>
  <si>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</si>
  <si>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</si>
  <si>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</si>
  <si>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</si>
  <si>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</si>
  <si>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</si>
  <si>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</si>
  <si>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</si>
  <si>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</si>
  <si>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</si>
  <si>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</si>
  <si>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</si>
  <si>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</si>
  <si>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</si>
  <si>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</si>
  <si>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</si>
  <si>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</si>
  <si>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</si>
  <si>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</si>
  <si>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</si>
  <si>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</si>
  <si>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</si>
  <si>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</si>
  <si>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</si>
  <si>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</si>
  <si>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</si>
  <si>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</si>
  <si>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</si>
  <si>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</si>
  <si>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</si>
  <si>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</si>
  <si>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</si>
  <si>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</si>
  <si>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</si>
  <si>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</si>
  <si>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</si>
  <si>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</si>
  <si>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</si>
  <si>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</si>
  <si>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</si>
  <si>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</si>
  <si>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</si>
  <si>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</si>
  <si>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</si>
  <si>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</si>
  <si>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</si>
  <si>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</si>
  <si>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</si>
  <si>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</si>
  <si>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</si>
  <si>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</si>
  <si>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</si>
  <si>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</si>
  <si>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</si>
  <si>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</si>
  <si>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</si>
  <si>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</si>
  <si>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</si>
  <si>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</si>
  <si>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</si>
  <si>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</si>
  <si>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</si>
  <si>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</si>
  <si>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</si>
  <si>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</si>
  <si>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</si>
  <si>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</si>
  <si>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</si>
  <si>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</si>
  <si>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</si>
  <si>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</si>
  <si>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</si>
  <si>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</si>
  <si>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</si>
  <si>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</si>
  <si>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</si>
  <si>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</si>
  <si>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</si>
  <si>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</si>
  <si>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</si>
  <si>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</si>
  <si>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</si>
  <si>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</si>
  <si>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</si>
  <si>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</si>
  <si>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</si>
  <si>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</si>
  <si>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</si>
  <si>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</si>
  <si>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</si>
  <si>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</si>
  <si>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</si>
  <si>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</si>
  <si>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</si>
  <si>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</si>
  <si>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</si>
  <si>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</si>
  <si>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</si>
  <si>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</si>
  <si>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</si>
  <si>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</si>
  <si>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</si>
  <si>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</si>
  <si>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</si>
  <si>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</si>
  <si>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</si>
  <si>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</si>
  <si>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</si>
  <si>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</si>
  <si>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</si>
  <si>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</si>
  <si>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</si>
  <si>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</si>
  <si>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</si>
  <si>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</si>
  <si>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</si>
  <si>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</si>
  <si>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</si>
  <si>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</si>
  <si>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</si>
  <si>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</si>
  <si>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</si>
  <si>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</si>
  <si>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</si>
  <si>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</si>
  <si>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</si>
  <si>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</si>
  <si>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</si>
  <si>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</si>
  <si>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</si>
  <si>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</si>
  <si>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</si>
  <si>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</si>
  <si>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</si>
  <si>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</si>
  <si>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</si>
  <si>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</si>
  <si>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</si>
  <si>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</si>
  <si>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</si>
  <si>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</si>
  <si>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</si>
  <si>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</si>
  <si>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</si>
  <si>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</si>
  <si>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</si>
  <si>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</si>
  <si>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</si>
  <si>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</si>
  <si>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</si>
  <si>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</si>
  <si>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</si>
  <si>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</si>
  <si>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</si>
  <si>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</si>
  <si>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</si>
  <si>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</si>
  <si>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</si>
  <si>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</si>
  <si>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</si>
  <si>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</si>
  <si>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</si>
  <si>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</si>
  <si>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</si>
  <si>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</si>
  <si>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</si>
  <si>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</si>
  <si>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</si>
  <si>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</si>
  <si>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</si>
  <si>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</si>
  <si>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</si>
  <si>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</si>
  <si>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</si>
  <si>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</si>
  <si>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</si>
  <si>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</si>
  <si>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</si>
  <si>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</si>
  <si>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</si>
  <si>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</si>
  <si>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</si>
  <si>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</si>
  <si>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</si>
  <si>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</si>
  <si>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</si>
  <si>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</si>
  <si>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</si>
  <si>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</si>
  <si>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</si>
  <si>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</si>
  <si>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</si>
  <si>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</si>
  <si>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</si>
  <si>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</si>
  <si>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</si>
  <si>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</si>
  <si>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</si>
  <si>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</si>
  <si>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</si>
  <si>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</si>
  <si>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</si>
  <si>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</si>
  <si>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</si>
  <si>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</si>
  <si>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</si>
  <si>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</si>
  <si>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</si>
  <si>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</si>
  <si>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</si>
  <si>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</si>
  <si>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</si>
  <si>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</si>
  <si>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</si>
  <si>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</si>
  <si>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</si>
  <si>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</si>
  <si>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</si>
  <si>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</si>
  <si>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</si>
  <si>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</si>
  <si>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</si>
  <si>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</si>
  <si>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</si>
  <si>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</si>
  <si>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</si>
  <si>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</si>
  <si>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</si>
  <si>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</si>
  <si>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</si>
  <si>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</si>
  <si>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</si>
  <si>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</si>
  <si>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</si>
  <si>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</si>
  <si>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</si>
  <si>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</si>
  <si>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</si>
  <si>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</si>
  <si>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</si>
  <si>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</si>
  <si>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</si>
  <si>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</si>
  <si>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</si>
  <si>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</si>
  <si>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</si>
  <si>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</si>
  <si>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</si>
  <si>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</si>
  <si>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</si>
  <si>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M</t>
  </si>
  <si>
    <t>(설문지 : FFQ 95문항 설문지, 사용자 : 김승소, ID : H1900098)</t>
  </si>
  <si>
    <t>2020년 03월 12일 14:35:10</t>
  </si>
  <si>
    <t>불포화지방산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</si>
  <si>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</si>
  <si>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</si>
  <si>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</si>
  <si>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</si>
  <si>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</si>
  <si>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</si>
  <si>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</si>
  <si>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</si>
  <si>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</si>
  <si>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</si>
  <si>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</si>
  <si>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판토텐산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</si>
  <si>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</si>
  <si>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</si>
  <si>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</si>
  <si>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</si>
  <si>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</si>
  <si>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</si>
  <si>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</si>
  <si>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</si>
  <si>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</si>
  <si>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</si>
  <si>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</si>
  <si>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</si>
  <si>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</si>
  <si>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</si>
  <si>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</si>
  <si>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</si>
  <si>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</si>
  <si>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</si>
  <si>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</si>
  <si>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H1900098</t>
  </si>
  <si>
    <t>김승소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</si>
</sst>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20.949777999999998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719536"/>
        <c:axId val="294719928"/>
      </c:barChart>
      <c:catAx>
        <c:axId val="29471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719928"/>
        <c:crosses val="autoZero"/>
        <c:auto val="1"/>
        <c:lblAlgn val="ctr"/>
        <c:lblOffset val="100"/>
        <c:noMultiLvlLbl val="0"/>
      </c:catAx>
      <c:valAx>
        <c:axId val="29471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71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1.8321259999999999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6304576"/>
        <c:axId val="142625120"/>
      </c:barChart>
      <c:catAx>
        <c:axId val="3663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625120"/>
        <c:crosses val="autoZero"/>
        <c:auto val="1"/>
        <c:lblAlgn val="ctr"/>
        <c:lblOffset val="100"/>
        <c:noMultiLvlLbl val="0"/>
      </c:catAx>
      <c:valAx>
        <c:axId val="14262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63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1.2662443000000001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625904"/>
        <c:axId val="142626296"/>
      </c:barChart>
      <c:catAx>
        <c:axId val="14262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626296"/>
        <c:crosses val="autoZero"/>
        <c:auto val="1"/>
        <c:lblAlgn val="ctr"/>
        <c:lblOffset val="100"/>
        <c:noMultiLvlLbl val="0"/>
      </c:catAx>
      <c:valAx>
        <c:axId val="14262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62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410.73329999999999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627080"/>
        <c:axId val="142627472"/>
      </c:barChart>
      <c:catAx>
        <c:axId val="14262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627472"/>
        <c:crosses val="autoZero"/>
        <c:auto val="1"/>
        <c:lblAlgn val="ctr"/>
        <c:lblOffset val="100"/>
        <c:noMultiLvlLbl val="0"/>
      </c:catAx>
      <c:valAx>
        <c:axId val="14262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62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2314.6306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628256"/>
        <c:axId val="142628648"/>
      </c:barChart>
      <c:catAx>
        <c:axId val="14262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628648"/>
        <c:crosses val="autoZero"/>
        <c:auto val="1"/>
        <c:lblAlgn val="ctr"/>
        <c:lblOffset val="100"/>
        <c:noMultiLvlLbl val="0"/>
      </c:catAx>
      <c:valAx>
        <c:axId val="1426286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62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53.620950000000001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629432"/>
        <c:axId val="142629824"/>
      </c:barChart>
      <c:catAx>
        <c:axId val="14262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629824"/>
        <c:crosses val="autoZero"/>
        <c:auto val="1"/>
        <c:lblAlgn val="ctr"/>
        <c:lblOffset val="100"/>
        <c:noMultiLvlLbl val="0"/>
      </c:catAx>
      <c:valAx>
        <c:axId val="14262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62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85.617355000000003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630608"/>
        <c:axId val="142631000"/>
      </c:barChart>
      <c:catAx>
        <c:axId val="14263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631000"/>
        <c:crosses val="autoZero"/>
        <c:auto val="1"/>
        <c:lblAlgn val="ctr"/>
        <c:lblOffset val="100"/>
        <c:noMultiLvlLbl val="0"/>
      </c:catAx>
      <c:valAx>
        <c:axId val="14263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63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3.428096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631784"/>
        <c:axId val="142632176"/>
      </c:barChart>
      <c:catAx>
        <c:axId val="14263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632176"/>
        <c:crosses val="autoZero"/>
        <c:auto val="1"/>
        <c:lblAlgn val="ctr"/>
        <c:lblOffset val="100"/>
        <c:noMultiLvlLbl val="0"/>
      </c:catAx>
      <c:valAx>
        <c:axId val="142632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63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459.23946999999998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153008"/>
        <c:axId val="117153400"/>
      </c:barChart>
      <c:catAx>
        <c:axId val="11715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53400"/>
        <c:crosses val="autoZero"/>
        <c:auto val="1"/>
        <c:lblAlgn val="ctr"/>
        <c:lblOffset val="100"/>
        <c:noMultiLvlLbl val="0"/>
      </c:catAx>
      <c:valAx>
        <c:axId val="117153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15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1.7635439999999999E-2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154184"/>
        <c:axId val="117154576"/>
      </c:barChart>
      <c:catAx>
        <c:axId val="11715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54576"/>
        <c:crosses val="autoZero"/>
        <c:auto val="1"/>
        <c:lblAlgn val="ctr"/>
        <c:lblOffset val="100"/>
        <c:noMultiLvlLbl val="0"/>
      </c:catAx>
      <c:valAx>
        <c:axId val="11715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15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1.5166850000000001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155360"/>
        <c:axId val="117155752"/>
      </c:barChart>
      <c:catAx>
        <c:axId val="11715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55752"/>
        <c:crosses val="autoZero"/>
        <c:auto val="1"/>
        <c:lblAlgn val="ctr"/>
        <c:lblOffset val="100"/>
        <c:noMultiLvlLbl val="0"/>
      </c:catAx>
      <c:valAx>
        <c:axId val="117155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15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19.106003000000001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044552"/>
        <c:axId val="294044160"/>
      </c:barChart>
      <c:catAx>
        <c:axId val="2940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044160"/>
        <c:crosses val="autoZero"/>
        <c:auto val="1"/>
        <c:lblAlgn val="ctr"/>
        <c:lblOffset val="100"/>
        <c:noMultiLvlLbl val="0"/>
      </c:catAx>
      <c:valAx>
        <c:axId val="294044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0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53.452545000000001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156928"/>
        <c:axId val="117157320"/>
      </c:barChart>
      <c:catAx>
        <c:axId val="11715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57320"/>
        <c:crosses val="autoZero"/>
        <c:auto val="1"/>
        <c:lblAlgn val="ctr"/>
        <c:lblOffset val="100"/>
        <c:noMultiLvlLbl val="0"/>
      </c:catAx>
      <c:valAx>
        <c:axId val="11715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1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17.647162999999999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157712"/>
        <c:axId val="117158104"/>
      </c:barChart>
      <c:catAx>
        <c:axId val="11715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58104"/>
        <c:crosses val="autoZero"/>
        <c:auto val="1"/>
        <c:lblAlgn val="ctr"/>
        <c:lblOffset val="100"/>
        <c:noMultiLvlLbl val="0"/>
      </c:catAx>
      <c:valAx>
        <c:axId val="11715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15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9.6189999999999998</c:v>
                </c:pt>
                <c:pt idx="1">
                  <c:v>14.641999999999999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7158888"/>
        <c:axId val="117159280"/>
      </c:barChart>
      <c:catAx>
        <c:axId val="11715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59280"/>
        <c:crosses val="autoZero"/>
        <c:auto val="1"/>
        <c:lblAlgn val="ctr"/>
        <c:lblOffset val="100"/>
        <c:noMultiLvlLbl val="0"/>
      </c:catAx>
      <c:valAx>
        <c:axId val="11715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15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3.2592645</c:v>
                </c:pt>
                <c:pt idx="1">
                  <c:v>6.7679710000000002</c:v>
                </c:pt>
                <c:pt idx="2">
                  <c:v>7.9444112999999996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353.59377999999998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160456"/>
        <c:axId val="117756648"/>
      </c:barChart>
      <c:catAx>
        <c:axId val="11716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756648"/>
        <c:crosses val="autoZero"/>
        <c:auto val="1"/>
        <c:lblAlgn val="ctr"/>
        <c:lblOffset val="100"/>
        <c:noMultiLvlLbl val="0"/>
      </c:catAx>
      <c:valAx>
        <c:axId val="117756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16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15.327097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757432"/>
        <c:axId val="117757824"/>
      </c:barChart>
      <c:catAx>
        <c:axId val="11775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757824"/>
        <c:crosses val="autoZero"/>
        <c:auto val="1"/>
        <c:lblAlgn val="ctr"/>
        <c:lblOffset val="100"/>
        <c:noMultiLvlLbl val="0"/>
      </c:catAx>
      <c:valAx>
        <c:axId val="11775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75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74.298000000000002</c:v>
                </c:pt>
                <c:pt idx="1">
                  <c:v>13.476000000000001</c:v>
                </c:pt>
                <c:pt idx="2">
                  <c:v>12.225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7758608"/>
        <c:axId val="117759000"/>
      </c:barChart>
      <c:catAx>
        <c:axId val="11775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759000"/>
        <c:crosses val="autoZero"/>
        <c:auto val="1"/>
        <c:lblAlgn val="ctr"/>
        <c:lblOffset val="100"/>
        <c:noMultiLvlLbl val="0"/>
      </c:catAx>
      <c:valAx>
        <c:axId val="11775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75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772.48553000000004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759784"/>
        <c:axId val="117760176"/>
      </c:barChart>
      <c:catAx>
        <c:axId val="11775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760176"/>
        <c:crosses val="autoZero"/>
        <c:auto val="1"/>
        <c:lblAlgn val="ctr"/>
        <c:lblOffset val="100"/>
        <c:noMultiLvlLbl val="0"/>
      </c:catAx>
      <c:valAx>
        <c:axId val="117760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75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164.25188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760960"/>
        <c:axId val="117761352"/>
      </c:barChart>
      <c:catAx>
        <c:axId val="11776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761352"/>
        <c:crosses val="autoZero"/>
        <c:auto val="1"/>
        <c:lblAlgn val="ctr"/>
        <c:lblOffset val="100"/>
        <c:noMultiLvlLbl val="0"/>
      </c:catAx>
      <c:valAx>
        <c:axId val="117761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76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258.62889999999999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762136"/>
        <c:axId val="117762528"/>
      </c:barChart>
      <c:catAx>
        <c:axId val="11776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762528"/>
        <c:crosses val="autoZero"/>
        <c:auto val="1"/>
        <c:lblAlgn val="ctr"/>
        <c:lblOffset val="100"/>
        <c:noMultiLvlLbl val="0"/>
      </c:catAx>
      <c:valAx>
        <c:axId val="11776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76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1.6079398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043376"/>
        <c:axId val="118637760"/>
      </c:barChart>
      <c:catAx>
        <c:axId val="29404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8637760"/>
        <c:crosses val="autoZero"/>
        <c:auto val="1"/>
        <c:lblAlgn val="ctr"/>
        <c:lblOffset val="100"/>
        <c:noMultiLvlLbl val="0"/>
      </c:catAx>
      <c:valAx>
        <c:axId val="11863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04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3677.4097000000002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7763312"/>
        <c:axId val="117763704"/>
      </c:barChart>
      <c:catAx>
        <c:axId val="11776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763704"/>
        <c:crosses val="autoZero"/>
        <c:auto val="1"/>
        <c:lblAlgn val="ctr"/>
        <c:lblOffset val="100"/>
        <c:noMultiLvlLbl val="0"/>
      </c:catAx>
      <c:valAx>
        <c:axId val="11776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776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8.0094384999999999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972104"/>
        <c:axId val="143972496"/>
      </c:barChart>
      <c:catAx>
        <c:axId val="14397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972496"/>
        <c:crosses val="autoZero"/>
        <c:auto val="1"/>
        <c:lblAlgn val="ctr"/>
        <c:lblOffset val="100"/>
        <c:noMultiLvlLbl val="0"/>
      </c:catAx>
      <c:valAx>
        <c:axId val="14397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97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0.86980610000000003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3973280"/>
        <c:axId val="143973672"/>
      </c:barChart>
      <c:catAx>
        <c:axId val="14397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973672"/>
        <c:crosses val="autoZero"/>
        <c:auto val="1"/>
        <c:lblAlgn val="ctr"/>
        <c:lblOffset val="100"/>
        <c:noMultiLvlLbl val="0"/>
      </c:catAx>
      <c:valAx>
        <c:axId val="14397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39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235.39183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6297520"/>
        <c:axId val="366297912"/>
      </c:barChart>
      <c:catAx>
        <c:axId val="36629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297912"/>
        <c:crosses val="autoZero"/>
        <c:auto val="1"/>
        <c:lblAlgn val="ctr"/>
        <c:lblOffset val="100"/>
        <c:noMultiLvlLbl val="0"/>
      </c:catAx>
      <c:valAx>
        <c:axId val="36629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629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0.71521389999999996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6298696"/>
        <c:axId val="366299088"/>
      </c:barChart>
      <c:catAx>
        <c:axId val="36629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299088"/>
        <c:crosses val="autoZero"/>
        <c:auto val="1"/>
        <c:lblAlgn val="ctr"/>
        <c:lblOffset val="100"/>
        <c:noMultiLvlLbl val="0"/>
      </c:catAx>
      <c:valAx>
        <c:axId val="366299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629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7.4404354000000001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6299872"/>
        <c:axId val="366300264"/>
      </c:barChart>
      <c:catAx>
        <c:axId val="36629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300264"/>
        <c:crosses val="autoZero"/>
        <c:auto val="1"/>
        <c:lblAlgn val="ctr"/>
        <c:lblOffset val="100"/>
        <c:noMultiLvlLbl val="0"/>
      </c:catAx>
      <c:valAx>
        <c:axId val="36630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629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0.86980610000000003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6301048"/>
        <c:axId val="366301440"/>
      </c:barChart>
      <c:catAx>
        <c:axId val="3663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301440"/>
        <c:crosses val="autoZero"/>
        <c:auto val="1"/>
        <c:lblAlgn val="ctr"/>
        <c:lblOffset val="100"/>
        <c:noMultiLvlLbl val="0"/>
      </c:catAx>
      <c:valAx>
        <c:axId val="36630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63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376.06470000000002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6302224"/>
        <c:axId val="366302616"/>
      </c:barChart>
      <c:catAx>
        <c:axId val="36630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302616"/>
        <c:crosses val="autoZero"/>
        <c:auto val="1"/>
        <c:lblAlgn val="ctr"/>
        <c:lblOffset val="100"/>
        <c:noMultiLvlLbl val="0"/>
      </c:catAx>
      <c:valAx>
        <c:axId val="36630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630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3.4062134999999998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6303400"/>
        <c:axId val="366303792"/>
      </c:barChart>
      <c:catAx>
        <c:axId val="36630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303792"/>
        <c:crosses val="autoZero"/>
        <c:auto val="1"/>
        <c:lblAlgn val="ctr"/>
        <c:lblOffset val="100"/>
        <c:noMultiLvlLbl val="0"/>
      </c:catAx>
      <c:valAx>
        <c:axId val="36630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630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김승소, ID : H1900098)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14:35:10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2200</v>
      </c>
      <c r="C6" s="60">
        <f>'DRIs DATA 입력'!C6</f>
        <v>772.48553000000004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20.949777999999998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19.106003000000001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74.298000000000002</v>
      </c>
      <c r="G8" s="60">
        <f>'DRIs DATA 입력'!G8</f>
        <v>13.476000000000001</v>
      </c>
      <c r="H8" s="60">
        <f>'DRIs DATA 입력'!H8</f>
        <v>12.225</v>
      </c>
      <c r="I8" s="47"/>
      <c r="J8" s="60" t="s">
        <v>217</v>
      </c>
      <c r="K8" s="60">
        <f>'DRIs DATA 입력'!K8</f>
        <v>9.6189999999999998</v>
      </c>
      <c r="L8" s="60">
        <f>'DRIs DATA 입력'!L8</f>
        <v>14.641999999999999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353.59377999999998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15.327097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1.6079398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235.39183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164.25188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0.88499475000000005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0.71521389999999996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7.4404354000000001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0.86980610000000003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376.06470000000002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3.4062134999999998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1.8321259999999999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1.2662443000000001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258.62889999999999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410.73329999999999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3677.4097000000002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2314.6306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53.620950000000001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85.617355000000003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8.0094384999999999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3.428096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459.23946999999998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1.7635439999999999E-2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1.5166850000000001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53.452545000000001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17.647162999999999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310</v>
      </c>
      <c r="G1" s="63" t="s">
        <v>277</v>
      </c>
      <c r="H1" s="62" t="s">
        <v>311</v>
      </c>
    </row>
    <row r="3" spans="1:27" x14ac:dyDescent="0.4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312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281</v>
      </c>
      <c r="V4" s="70"/>
      <c r="W4" s="70"/>
      <c r="X4" s="70"/>
      <c r="Y4" s="70"/>
      <c r="Z4" s="70"/>
    </row>
    <row r="5" spans="1:27" x14ac:dyDescent="0.4">
      <c r="A5" s="66"/>
      <c r="B5" s="66" t="s">
        <v>282</v>
      </c>
      <c r="C5" s="66" t="s">
        <v>313</v>
      </c>
      <c r="E5" s="66"/>
      <c r="F5" s="66" t="s">
        <v>314</v>
      </c>
      <c r="G5" s="66" t="s">
        <v>315</v>
      </c>
      <c r="H5" s="66" t="s">
        <v>316</v>
      </c>
      <c r="J5" s="66"/>
      <c r="K5" s="66" t="s">
        <v>317</v>
      </c>
      <c r="L5" s="66" t="s">
        <v>318</v>
      </c>
      <c r="N5" s="66"/>
      <c r="O5" s="66" t="s">
        <v>319</v>
      </c>
      <c r="P5" s="66" t="s">
        <v>320</v>
      </c>
      <c r="Q5" s="66" t="s">
        <v>321</v>
      </c>
      <c r="R5" s="66" t="s">
        <v>322</v>
      </c>
      <c r="S5" s="66" t="s">
        <v>323</v>
      </c>
      <c r="U5" s="66"/>
      <c r="V5" s="66" t="s">
        <v>283</v>
      </c>
      <c r="W5" s="66" t="s">
        <v>284</v>
      </c>
      <c r="X5" s="66" t="s">
        <v>285</v>
      </c>
      <c r="Y5" s="66" t="s">
        <v>286</v>
      </c>
      <c r="Z5" s="66" t="s">
        <v>313</v>
      </c>
    </row>
    <row r="6" spans="1:27" x14ac:dyDescent="0.4">
      <c r="A6" s="66" t="s">
        <v>279</v>
      </c>
      <c r="B6" s="66">
        <v>2200</v>
      </c>
      <c r="C6" s="66">
        <v>772.48553000000004</v>
      </c>
      <c r="E6" s="66" t="s">
        <v>287</v>
      </c>
      <c r="F6" s="66">
        <v>55</v>
      </c>
      <c r="G6" s="66">
        <v>15</v>
      </c>
      <c r="H6" s="66">
        <v>7</v>
      </c>
      <c r="J6" s="66" t="s">
        <v>287</v>
      </c>
      <c r="K6" s="66">
        <v>0.1</v>
      </c>
      <c r="L6" s="66">
        <v>4</v>
      </c>
      <c r="N6" s="66" t="s">
        <v>288</v>
      </c>
      <c r="O6" s="66">
        <v>50</v>
      </c>
      <c r="P6" s="66">
        <v>60</v>
      </c>
      <c r="Q6" s="66">
        <v>0</v>
      </c>
      <c r="R6" s="66">
        <v>0</v>
      </c>
      <c r="S6" s="66">
        <v>20.949777999999998</v>
      </c>
      <c r="U6" s="66" t="s">
        <v>289</v>
      </c>
      <c r="V6" s="66">
        <v>0</v>
      </c>
      <c r="W6" s="66">
        <v>0</v>
      </c>
      <c r="X6" s="66">
        <v>25</v>
      </c>
      <c r="Y6" s="66">
        <v>0</v>
      </c>
      <c r="Z6" s="66">
        <v>19.106003000000001</v>
      </c>
    </row>
    <row r="7" spans="1:27" x14ac:dyDescent="0.4">
      <c r="E7" s="66" t="s">
        <v>290</v>
      </c>
      <c r="F7" s="66">
        <v>65</v>
      </c>
      <c r="G7" s="66">
        <v>30</v>
      </c>
      <c r="H7" s="66">
        <v>20</v>
      </c>
      <c r="J7" s="66" t="s">
        <v>290</v>
      </c>
      <c r="K7" s="66">
        <v>1</v>
      </c>
      <c r="L7" s="66">
        <v>10</v>
      </c>
    </row>
    <row r="8" spans="1:27" x14ac:dyDescent="0.4">
      <c r="E8" s="66" t="s">
        <v>291</v>
      </c>
      <c r="F8" s="66">
        <v>74.298000000000002</v>
      </c>
      <c r="G8" s="66">
        <v>13.476000000000001</v>
      </c>
      <c r="H8" s="66">
        <v>12.225</v>
      </c>
      <c r="J8" s="66" t="s">
        <v>291</v>
      </c>
      <c r="K8" s="66">
        <v>9.6189999999999998</v>
      </c>
      <c r="L8" s="66">
        <v>14.641999999999999</v>
      </c>
    </row>
    <row r="13" spans="1:27" x14ac:dyDescent="0.4">
      <c r="A13" s="71" t="s">
        <v>292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293</v>
      </c>
      <c r="B14" s="70"/>
      <c r="C14" s="70"/>
      <c r="D14" s="70"/>
      <c r="E14" s="70"/>
      <c r="F14" s="70"/>
      <c r="H14" s="70" t="s">
        <v>294</v>
      </c>
      <c r="I14" s="70"/>
      <c r="J14" s="70"/>
      <c r="K14" s="70"/>
      <c r="L14" s="70"/>
      <c r="M14" s="70"/>
      <c r="O14" s="70" t="s">
        <v>295</v>
      </c>
      <c r="P14" s="70"/>
      <c r="Q14" s="70"/>
      <c r="R14" s="70"/>
      <c r="S14" s="70"/>
      <c r="T14" s="70"/>
      <c r="V14" s="70" t="s">
        <v>296</v>
      </c>
      <c r="W14" s="70"/>
      <c r="X14" s="70"/>
      <c r="Y14" s="70"/>
      <c r="Z14" s="70"/>
      <c r="AA14" s="70"/>
    </row>
    <row r="15" spans="1:27" x14ac:dyDescent="0.4">
      <c r="A15" s="66"/>
      <c r="B15" s="66" t="s">
        <v>283</v>
      </c>
      <c r="C15" s="66" t="s">
        <v>284</v>
      </c>
      <c r="D15" s="66" t="s">
        <v>285</v>
      </c>
      <c r="E15" s="66" t="s">
        <v>286</v>
      </c>
      <c r="F15" s="66" t="s">
        <v>313</v>
      </c>
      <c r="H15" s="66"/>
      <c r="I15" s="66" t="s">
        <v>283</v>
      </c>
      <c r="J15" s="66" t="s">
        <v>284</v>
      </c>
      <c r="K15" s="66" t="s">
        <v>285</v>
      </c>
      <c r="L15" s="66" t="s">
        <v>286</v>
      </c>
      <c r="M15" s="66" t="s">
        <v>313</v>
      </c>
      <c r="O15" s="66"/>
      <c r="P15" s="66" t="s">
        <v>283</v>
      </c>
      <c r="Q15" s="66" t="s">
        <v>284</v>
      </c>
      <c r="R15" s="66" t="s">
        <v>285</v>
      </c>
      <c r="S15" s="66" t="s">
        <v>286</v>
      </c>
      <c r="T15" s="66" t="s">
        <v>313</v>
      </c>
      <c r="V15" s="66"/>
      <c r="W15" s="66" t="s">
        <v>283</v>
      </c>
      <c r="X15" s="66" t="s">
        <v>284</v>
      </c>
      <c r="Y15" s="66" t="s">
        <v>285</v>
      </c>
      <c r="Z15" s="66" t="s">
        <v>286</v>
      </c>
      <c r="AA15" s="66" t="s">
        <v>313</v>
      </c>
    </row>
    <row r="16" spans="1:27" x14ac:dyDescent="0.4">
      <c r="A16" s="66" t="s">
        <v>297</v>
      </c>
      <c r="B16" s="66">
        <v>530</v>
      </c>
      <c r="C16" s="66">
        <v>750</v>
      </c>
      <c r="D16" s="66">
        <v>0</v>
      </c>
      <c r="E16" s="66">
        <v>3000</v>
      </c>
      <c r="F16" s="66">
        <v>353.59377999999998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15.327097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1.6079398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235.39183</v>
      </c>
    </row>
    <row r="23" spans="1:62" x14ac:dyDescent="0.4">
      <c r="A23" s="71" t="s">
        <v>298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299</v>
      </c>
      <c r="B24" s="70"/>
      <c r="C24" s="70"/>
      <c r="D24" s="70"/>
      <c r="E24" s="70"/>
      <c r="F24" s="70"/>
      <c r="H24" s="70" t="s">
        <v>300</v>
      </c>
      <c r="I24" s="70"/>
      <c r="J24" s="70"/>
      <c r="K24" s="70"/>
      <c r="L24" s="70"/>
      <c r="M24" s="70"/>
      <c r="O24" s="70" t="s">
        <v>301</v>
      </c>
      <c r="P24" s="70"/>
      <c r="Q24" s="70"/>
      <c r="R24" s="70"/>
      <c r="S24" s="70"/>
      <c r="T24" s="70"/>
      <c r="V24" s="70" t="s">
        <v>302</v>
      </c>
      <c r="W24" s="70"/>
      <c r="X24" s="70"/>
      <c r="Y24" s="70"/>
      <c r="Z24" s="70"/>
      <c r="AA24" s="70"/>
      <c r="AC24" s="70" t="s">
        <v>303</v>
      </c>
      <c r="AD24" s="70"/>
      <c r="AE24" s="70"/>
      <c r="AF24" s="70"/>
      <c r="AG24" s="70"/>
      <c r="AH24" s="70"/>
      <c r="AJ24" s="70" t="s">
        <v>304</v>
      </c>
      <c r="AK24" s="70"/>
      <c r="AL24" s="70"/>
      <c r="AM24" s="70"/>
      <c r="AN24" s="70"/>
      <c r="AO24" s="70"/>
      <c r="AQ24" s="70" t="s">
        <v>305</v>
      </c>
      <c r="AR24" s="70"/>
      <c r="AS24" s="70"/>
      <c r="AT24" s="70"/>
      <c r="AU24" s="70"/>
      <c r="AV24" s="70"/>
      <c r="AX24" s="70" t="s">
        <v>324</v>
      </c>
      <c r="AY24" s="70"/>
      <c r="AZ24" s="70"/>
      <c r="BA24" s="70"/>
      <c r="BB24" s="70"/>
      <c r="BC24" s="70"/>
      <c r="BE24" s="70" t="s">
        <v>306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283</v>
      </c>
      <c r="C25" s="66" t="s">
        <v>284</v>
      </c>
      <c r="D25" s="66" t="s">
        <v>285</v>
      </c>
      <c r="E25" s="66" t="s">
        <v>286</v>
      </c>
      <c r="F25" s="66" t="s">
        <v>313</v>
      </c>
      <c r="H25" s="66"/>
      <c r="I25" s="66" t="s">
        <v>283</v>
      </c>
      <c r="J25" s="66" t="s">
        <v>284</v>
      </c>
      <c r="K25" s="66" t="s">
        <v>285</v>
      </c>
      <c r="L25" s="66" t="s">
        <v>286</v>
      </c>
      <c r="M25" s="66" t="s">
        <v>313</v>
      </c>
      <c r="O25" s="66"/>
      <c r="P25" s="66" t="s">
        <v>283</v>
      </c>
      <c r="Q25" s="66" t="s">
        <v>284</v>
      </c>
      <c r="R25" s="66" t="s">
        <v>285</v>
      </c>
      <c r="S25" s="66" t="s">
        <v>286</v>
      </c>
      <c r="T25" s="66" t="s">
        <v>313</v>
      </c>
      <c r="V25" s="66"/>
      <c r="W25" s="66" t="s">
        <v>283</v>
      </c>
      <c r="X25" s="66" t="s">
        <v>284</v>
      </c>
      <c r="Y25" s="66" t="s">
        <v>285</v>
      </c>
      <c r="Z25" s="66" t="s">
        <v>286</v>
      </c>
      <c r="AA25" s="66" t="s">
        <v>313</v>
      </c>
      <c r="AC25" s="66"/>
      <c r="AD25" s="66" t="s">
        <v>283</v>
      </c>
      <c r="AE25" s="66" t="s">
        <v>284</v>
      </c>
      <c r="AF25" s="66" t="s">
        <v>285</v>
      </c>
      <c r="AG25" s="66" t="s">
        <v>286</v>
      </c>
      <c r="AH25" s="66" t="s">
        <v>313</v>
      </c>
      <c r="AJ25" s="66"/>
      <c r="AK25" s="66" t="s">
        <v>283</v>
      </c>
      <c r="AL25" s="66" t="s">
        <v>284</v>
      </c>
      <c r="AM25" s="66" t="s">
        <v>285</v>
      </c>
      <c r="AN25" s="66" t="s">
        <v>286</v>
      </c>
      <c r="AO25" s="66" t="s">
        <v>313</v>
      </c>
      <c r="AQ25" s="66"/>
      <c r="AR25" s="66" t="s">
        <v>283</v>
      </c>
      <c r="AS25" s="66" t="s">
        <v>284</v>
      </c>
      <c r="AT25" s="66" t="s">
        <v>285</v>
      </c>
      <c r="AU25" s="66" t="s">
        <v>286</v>
      </c>
      <c r="AV25" s="66" t="s">
        <v>313</v>
      </c>
      <c r="AX25" s="66"/>
      <c r="AY25" s="66" t="s">
        <v>283</v>
      </c>
      <c r="AZ25" s="66" t="s">
        <v>284</v>
      </c>
      <c r="BA25" s="66" t="s">
        <v>285</v>
      </c>
      <c r="BB25" s="66" t="s">
        <v>286</v>
      </c>
      <c r="BC25" s="66" t="s">
        <v>313</v>
      </c>
      <c r="BE25" s="66"/>
      <c r="BF25" s="66" t="s">
        <v>283</v>
      </c>
      <c r="BG25" s="66" t="s">
        <v>284</v>
      </c>
      <c r="BH25" s="66" t="s">
        <v>285</v>
      </c>
      <c r="BI25" s="66" t="s">
        <v>286</v>
      </c>
      <c r="BJ25" s="66" t="s">
        <v>313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164.25188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0.88499475000000005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0.71521389999999996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7.4404354000000001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0.86980610000000003</v>
      </c>
      <c r="AJ26" s="66" t="s">
        <v>307</v>
      </c>
      <c r="AK26" s="66">
        <v>320</v>
      </c>
      <c r="AL26" s="66">
        <v>400</v>
      </c>
      <c r="AM26" s="66">
        <v>0</v>
      </c>
      <c r="AN26" s="66">
        <v>1000</v>
      </c>
      <c r="AO26" s="66">
        <v>376.06470000000002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3.4062134999999998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1.8321259999999999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1.2662443000000001</v>
      </c>
    </row>
    <row r="33" spans="1:68" x14ac:dyDescent="0.4">
      <c r="A33" s="71" t="s">
        <v>308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325</v>
      </c>
      <c r="B34" s="70"/>
      <c r="C34" s="70"/>
      <c r="D34" s="70"/>
      <c r="E34" s="70"/>
      <c r="F34" s="70"/>
      <c r="H34" s="70" t="s">
        <v>326</v>
      </c>
      <c r="I34" s="70"/>
      <c r="J34" s="70"/>
      <c r="K34" s="70"/>
      <c r="L34" s="70"/>
      <c r="M34" s="70"/>
      <c r="O34" s="70" t="s">
        <v>327</v>
      </c>
      <c r="P34" s="70"/>
      <c r="Q34" s="70"/>
      <c r="R34" s="70"/>
      <c r="S34" s="70"/>
      <c r="T34" s="70"/>
      <c r="V34" s="70" t="s">
        <v>328</v>
      </c>
      <c r="W34" s="70"/>
      <c r="X34" s="70"/>
      <c r="Y34" s="70"/>
      <c r="Z34" s="70"/>
      <c r="AA34" s="70"/>
      <c r="AC34" s="70" t="s">
        <v>329</v>
      </c>
      <c r="AD34" s="70"/>
      <c r="AE34" s="70"/>
      <c r="AF34" s="70"/>
      <c r="AG34" s="70"/>
      <c r="AH34" s="70"/>
      <c r="AJ34" s="70" t="s">
        <v>330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319</v>
      </c>
      <c r="C35" s="66" t="s">
        <v>320</v>
      </c>
      <c r="D35" s="66" t="s">
        <v>321</v>
      </c>
      <c r="E35" s="66" t="s">
        <v>322</v>
      </c>
      <c r="F35" s="66" t="s">
        <v>323</v>
      </c>
      <c r="H35" s="66"/>
      <c r="I35" s="66" t="s">
        <v>319</v>
      </c>
      <c r="J35" s="66" t="s">
        <v>320</v>
      </c>
      <c r="K35" s="66" t="s">
        <v>321</v>
      </c>
      <c r="L35" s="66" t="s">
        <v>322</v>
      </c>
      <c r="M35" s="66" t="s">
        <v>323</v>
      </c>
      <c r="O35" s="66"/>
      <c r="P35" s="66" t="s">
        <v>319</v>
      </c>
      <c r="Q35" s="66" t="s">
        <v>320</v>
      </c>
      <c r="R35" s="66" t="s">
        <v>321</v>
      </c>
      <c r="S35" s="66" t="s">
        <v>322</v>
      </c>
      <c r="T35" s="66" t="s">
        <v>323</v>
      </c>
      <c r="V35" s="66"/>
      <c r="W35" s="66" t="s">
        <v>319</v>
      </c>
      <c r="X35" s="66" t="s">
        <v>320</v>
      </c>
      <c r="Y35" s="66" t="s">
        <v>321</v>
      </c>
      <c r="Z35" s="66" t="s">
        <v>322</v>
      </c>
      <c r="AA35" s="66" t="s">
        <v>323</v>
      </c>
      <c r="AC35" s="66"/>
      <c r="AD35" s="66" t="s">
        <v>319</v>
      </c>
      <c r="AE35" s="66" t="s">
        <v>320</v>
      </c>
      <c r="AF35" s="66" t="s">
        <v>321</v>
      </c>
      <c r="AG35" s="66" t="s">
        <v>322</v>
      </c>
      <c r="AH35" s="66" t="s">
        <v>323</v>
      </c>
      <c r="AJ35" s="66"/>
      <c r="AK35" s="66" t="s">
        <v>319</v>
      </c>
      <c r="AL35" s="66" t="s">
        <v>320</v>
      </c>
      <c r="AM35" s="66" t="s">
        <v>321</v>
      </c>
      <c r="AN35" s="66" t="s">
        <v>322</v>
      </c>
      <c r="AO35" s="66" t="s">
        <v>323</v>
      </c>
    </row>
    <row r="36" spans="1:68" x14ac:dyDescent="0.4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258.62889999999999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410.73329999999999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3677.4097000000002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2314.6306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53.620950000000001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85.617355000000003</v>
      </c>
    </row>
    <row r="43" spans="1:68" x14ac:dyDescent="0.4">
      <c r="A43" s="71" t="s">
        <v>331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332</v>
      </c>
      <c r="B44" s="70"/>
      <c r="C44" s="70"/>
      <c r="D44" s="70"/>
      <c r="E44" s="70"/>
      <c r="F44" s="70"/>
      <c r="H44" s="70" t="s">
        <v>333</v>
      </c>
      <c r="I44" s="70"/>
      <c r="J44" s="70"/>
      <c r="K44" s="70"/>
      <c r="L44" s="70"/>
      <c r="M44" s="70"/>
      <c r="O44" s="70" t="s">
        <v>334</v>
      </c>
      <c r="P44" s="70"/>
      <c r="Q44" s="70"/>
      <c r="R44" s="70"/>
      <c r="S44" s="70"/>
      <c r="T44" s="70"/>
      <c r="V44" s="70" t="s">
        <v>335</v>
      </c>
      <c r="W44" s="70"/>
      <c r="X44" s="70"/>
      <c r="Y44" s="70"/>
      <c r="Z44" s="70"/>
      <c r="AA44" s="70"/>
      <c r="AC44" s="70" t="s">
        <v>336</v>
      </c>
      <c r="AD44" s="70"/>
      <c r="AE44" s="70"/>
      <c r="AF44" s="70"/>
      <c r="AG44" s="70"/>
      <c r="AH44" s="70"/>
      <c r="AJ44" s="70" t="s">
        <v>337</v>
      </c>
      <c r="AK44" s="70"/>
      <c r="AL44" s="70"/>
      <c r="AM44" s="70"/>
      <c r="AN44" s="70"/>
      <c r="AO44" s="70"/>
      <c r="AQ44" s="70" t="s">
        <v>338</v>
      </c>
      <c r="AR44" s="70"/>
      <c r="AS44" s="70"/>
      <c r="AT44" s="70"/>
      <c r="AU44" s="70"/>
      <c r="AV44" s="70"/>
      <c r="AX44" s="70" t="s">
        <v>339</v>
      </c>
      <c r="AY44" s="70"/>
      <c r="AZ44" s="70"/>
      <c r="BA44" s="70"/>
      <c r="BB44" s="70"/>
      <c r="BC44" s="70"/>
      <c r="BE44" s="70" t="s">
        <v>340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319</v>
      </c>
      <c r="C45" s="66" t="s">
        <v>320</v>
      </c>
      <c r="D45" s="66" t="s">
        <v>321</v>
      </c>
      <c r="E45" s="66" t="s">
        <v>322</v>
      </c>
      <c r="F45" s="66" t="s">
        <v>323</v>
      </c>
      <c r="H45" s="66"/>
      <c r="I45" s="66" t="s">
        <v>319</v>
      </c>
      <c r="J45" s="66" t="s">
        <v>320</v>
      </c>
      <c r="K45" s="66" t="s">
        <v>321</v>
      </c>
      <c r="L45" s="66" t="s">
        <v>322</v>
      </c>
      <c r="M45" s="66" t="s">
        <v>323</v>
      </c>
      <c r="O45" s="66"/>
      <c r="P45" s="66" t="s">
        <v>319</v>
      </c>
      <c r="Q45" s="66" t="s">
        <v>320</v>
      </c>
      <c r="R45" s="66" t="s">
        <v>321</v>
      </c>
      <c r="S45" s="66" t="s">
        <v>322</v>
      </c>
      <c r="T45" s="66" t="s">
        <v>323</v>
      </c>
      <c r="V45" s="66"/>
      <c r="W45" s="66" t="s">
        <v>319</v>
      </c>
      <c r="X45" s="66" t="s">
        <v>320</v>
      </c>
      <c r="Y45" s="66" t="s">
        <v>321</v>
      </c>
      <c r="Z45" s="66" t="s">
        <v>322</v>
      </c>
      <c r="AA45" s="66" t="s">
        <v>323</v>
      </c>
      <c r="AC45" s="66"/>
      <c r="AD45" s="66" t="s">
        <v>319</v>
      </c>
      <c r="AE45" s="66" t="s">
        <v>320</v>
      </c>
      <c r="AF45" s="66" t="s">
        <v>321</v>
      </c>
      <c r="AG45" s="66" t="s">
        <v>322</v>
      </c>
      <c r="AH45" s="66" t="s">
        <v>323</v>
      </c>
      <c r="AJ45" s="66"/>
      <c r="AK45" s="66" t="s">
        <v>319</v>
      </c>
      <c r="AL45" s="66" t="s">
        <v>320</v>
      </c>
      <c r="AM45" s="66" t="s">
        <v>321</v>
      </c>
      <c r="AN45" s="66" t="s">
        <v>322</v>
      </c>
      <c r="AO45" s="66" t="s">
        <v>323</v>
      </c>
      <c r="AQ45" s="66"/>
      <c r="AR45" s="66" t="s">
        <v>319</v>
      </c>
      <c r="AS45" s="66" t="s">
        <v>320</v>
      </c>
      <c r="AT45" s="66" t="s">
        <v>321</v>
      </c>
      <c r="AU45" s="66" t="s">
        <v>322</v>
      </c>
      <c r="AV45" s="66" t="s">
        <v>323</v>
      </c>
      <c r="AX45" s="66"/>
      <c r="AY45" s="66" t="s">
        <v>319</v>
      </c>
      <c r="AZ45" s="66" t="s">
        <v>320</v>
      </c>
      <c r="BA45" s="66" t="s">
        <v>321</v>
      </c>
      <c r="BB45" s="66" t="s">
        <v>322</v>
      </c>
      <c r="BC45" s="66" t="s">
        <v>323</v>
      </c>
      <c r="BE45" s="66"/>
      <c r="BF45" s="66" t="s">
        <v>319</v>
      </c>
      <c r="BG45" s="66" t="s">
        <v>320</v>
      </c>
      <c r="BH45" s="66" t="s">
        <v>321</v>
      </c>
      <c r="BI45" s="66" t="s">
        <v>322</v>
      </c>
      <c r="BJ45" s="66" t="s">
        <v>323</v>
      </c>
    </row>
    <row r="46" spans="1:68" x14ac:dyDescent="0.4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8.0094384999999999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3.428096</v>
      </c>
      <c r="O46" s="66" t="s">
        <v>341</v>
      </c>
      <c r="P46" s="66">
        <v>600</v>
      </c>
      <c r="Q46" s="66">
        <v>800</v>
      </c>
      <c r="R46" s="66">
        <v>0</v>
      </c>
      <c r="S46" s="66">
        <v>10000</v>
      </c>
      <c r="T46" s="66">
        <v>459.23946999999998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1.7635439999999999E-2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1.5166850000000001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53.452545000000001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17.647162999999999</v>
      </c>
      <c r="AX46" s="66" t="s">
        <v>342</v>
      </c>
      <c r="AY46" s="66"/>
      <c r="AZ46" s="66"/>
      <c r="BA46" s="66"/>
      <c r="BB46" s="66"/>
      <c r="BC46" s="66"/>
      <c r="BE46" s="66" t="s">
        <v>343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344</v>
      </c>
      <c r="B2" s="62" t="s">
        <v>345</v>
      </c>
      <c r="C2" s="62" t="s">
        <v>309</v>
      </c>
      <c r="D2" s="62">
        <v>62</v>
      </c>
      <c r="E2" s="62">
        <v>772.48553000000004</v>
      </c>
      <c r="F2" s="62">
        <v>127.31842</v>
      </c>
      <c r="G2" s="62">
        <v>23.093138</v>
      </c>
      <c r="H2" s="62">
        <v>19.045121999999999</v>
      </c>
      <c r="I2" s="62">
        <v>4.0480150000000004</v>
      </c>
      <c r="J2" s="62">
        <v>20.949777999999998</v>
      </c>
      <c r="K2" s="62">
        <v>13.875128999999999</v>
      </c>
      <c r="L2" s="62">
        <v>7.0746492999999999</v>
      </c>
      <c r="M2" s="62">
        <v>19.106003000000001</v>
      </c>
      <c r="N2" s="62">
        <v>2.3165385999999999</v>
      </c>
      <c r="O2" s="62">
        <v>12.853954</v>
      </c>
      <c r="P2" s="62">
        <v>665.57579999999996</v>
      </c>
      <c r="Q2" s="62">
        <v>15.892896</v>
      </c>
      <c r="R2" s="62">
        <v>353.59377999999998</v>
      </c>
      <c r="S2" s="62">
        <v>28.963502999999999</v>
      </c>
      <c r="T2" s="62">
        <v>3895.5635000000002</v>
      </c>
      <c r="U2" s="62">
        <v>1.6079398</v>
      </c>
      <c r="V2" s="62">
        <v>15.327097</v>
      </c>
      <c r="W2" s="62">
        <v>235.39183</v>
      </c>
      <c r="X2" s="62">
        <v>164.25188</v>
      </c>
      <c r="Y2" s="62">
        <v>0.88499475000000005</v>
      </c>
      <c r="Z2" s="62">
        <v>0.71521389999999996</v>
      </c>
      <c r="AA2" s="62">
        <v>7.4404354000000001</v>
      </c>
      <c r="AB2" s="62">
        <v>0.86980610000000003</v>
      </c>
      <c r="AC2" s="62">
        <v>376.06470000000002</v>
      </c>
      <c r="AD2" s="62">
        <v>3.4062134999999998</v>
      </c>
      <c r="AE2" s="62">
        <v>1.8321259999999999</v>
      </c>
      <c r="AF2" s="62">
        <v>1.2662443000000001</v>
      </c>
      <c r="AG2" s="62">
        <v>258.62889999999999</v>
      </c>
      <c r="AH2" s="62">
        <v>206.17953</v>
      </c>
      <c r="AI2" s="62">
        <v>52.449375000000003</v>
      </c>
      <c r="AJ2" s="62">
        <v>410.73329999999999</v>
      </c>
      <c r="AK2" s="62">
        <v>3677.4097000000002</v>
      </c>
      <c r="AL2" s="62">
        <v>53.620950000000001</v>
      </c>
      <c r="AM2" s="62">
        <v>2314.6306</v>
      </c>
      <c r="AN2" s="62">
        <v>85.617355000000003</v>
      </c>
      <c r="AO2" s="62">
        <v>8.0094384999999999</v>
      </c>
      <c r="AP2" s="62">
        <v>6.9425735</v>
      </c>
      <c r="AQ2" s="62">
        <v>1.0668654</v>
      </c>
      <c r="AR2" s="62">
        <v>3.428096</v>
      </c>
      <c r="AS2" s="62">
        <v>459.23946999999998</v>
      </c>
      <c r="AT2" s="62">
        <v>1.7635439999999999E-2</v>
      </c>
      <c r="AU2" s="62">
        <v>1.5166850000000001</v>
      </c>
      <c r="AV2" s="62">
        <v>53.452545000000001</v>
      </c>
      <c r="AW2" s="62">
        <v>17.647162999999999</v>
      </c>
      <c r="AX2" s="62">
        <v>0.19850255999999999</v>
      </c>
      <c r="AY2" s="62">
        <v>0.60080045000000004</v>
      </c>
      <c r="AZ2" s="62">
        <v>90.855639999999994</v>
      </c>
      <c r="BA2" s="62">
        <v>17.980429000000001</v>
      </c>
      <c r="BB2" s="62">
        <v>3.2592645</v>
      </c>
      <c r="BC2" s="62">
        <v>6.7679710000000002</v>
      </c>
      <c r="BD2" s="62">
        <v>7.9444112999999996</v>
      </c>
      <c r="BE2" s="62">
        <v>0.35220879999999999</v>
      </c>
      <c r="BF2" s="62">
        <v>0.56331310000000001</v>
      </c>
      <c r="BG2" s="62">
        <v>1.1518281E-3</v>
      </c>
      <c r="BH2" s="62">
        <v>1.4457819E-3</v>
      </c>
      <c r="BI2" s="62">
        <v>1.2748810000000001E-3</v>
      </c>
      <c r="BJ2" s="62">
        <v>7.1645679999999996E-3</v>
      </c>
      <c r="BK2" s="62">
        <v>8.8602166000000004E-5</v>
      </c>
      <c r="BL2" s="62">
        <v>0.15164283000000001</v>
      </c>
      <c r="BM2" s="62">
        <v>1.8218878999999999</v>
      </c>
      <c r="BN2" s="62">
        <v>0.69520307000000003</v>
      </c>
      <c r="BO2" s="62">
        <v>30.04644</v>
      </c>
      <c r="BP2" s="62">
        <v>5.3101234000000002</v>
      </c>
      <c r="BQ2" s="62">
        <v>9.4350249999999996</v>
      </c>
      <c r="BR2" s="62">
        <v>33.501100000000001</v>
      </c>
      <c r="BS2" s="62">
        <v>12.270284999999999</v>
      </c>
      <c r="BT2" s="62">
        <v>7.3183164999999999</v>
      </c>
      <c r="BU2" s="62">
        <v>0.50993049999999995</v>
      </c>
      <c r="BV2" s="62">
        <v>9.4990649999999992E-3</v>
      </c>
      <c r="BW2" s="62">
        <v>0.49311646999999997</v>
      </c>
      <c r="BX2" s="62">
        <v>0.63374394000000001</v>
      </c>
      <c r="BY2" s="62">
        <v>1.7788462000000001E-2</v>
      </c>
      <c r="BZ2" s="62">
        <v>6.6200619999999999E-4</v>
      </c>
      <c r="CA2" s="62">
        <v>0.25480237999999999</v>
      </c>
      <c r="CB2" s="62">
        <v>7.1442623000000004E-6</v>
      </c>
      <c r="CC2" s="62">
        <v>2.5012836E-2</v>
      </c>
      <c r="CD2" s="62">
        <v>0.38065623999999998</v>
      </c>
      <c r="CE2" s="62">
        <v>4.0143430000000001E-2</v>
      </c>
      <c r="CF2" s="62">
        <v>0.21246418</v>
      </c>
      <c r="CG2" s="62">
        <v>0</v>
      </c>
      <c r="CH2" s="62">
        <v>1.7324604E-2</v>
      </c>
      <c r="CI2" s="62">
        <v>7.7246405000000002E-8</v>
      </c>
      <c r="CJ2" s="62">
        <v>0.91116680000000005</v>
      </c>
      <c r="CK2" s="62">
        <v>2.1111480000000002E-3</v>
      </c>
      <c r="CL2" s="62">
        <v>3.8352175000000002</v>
      </c>
      <c r="CM2" s="62">
        <v>1.6233728000000001</v>
      </c>
      <c r="CN2" s="62">
        <v>430.70175</v>
      </c>
      <c r="CO2" s="62">
        <v>743.78723000000002</v>
      </c>
      <c r="CP2" s="62">
        <v>551.62850000000003</v>
      </c>
      <c r="CQ2" s="62">
        <v>200.33394999999999</v>
      </c>
      <c r="CR2" s="62">
        <v>115.72607000000001</v>
      </c>
      <c r="CS2" s="62">
        <v>31.780194999999999</v>
      </c>
      <c r="CT2" s="62">
        <v>437.85419999999999</v>
      </c>
      <c r="CU2" s="62">
        <v>277.51204999999999</v>
      </c>
      <c r="CV2" s="62">
        <v>90.095950000000002</v>
      </c>
      <c r="CW2" s="62">
        <v>369.75209999999998</v>
      </c>
      <c r="CX2" s="62">
        <v>108.72744</v>
      </c>
      <c r="CY2" s="62">
        <v>547.79139999999995</v>
      </c>
      <c r="CZ2" s="62">
        <v>399.23534999999998</v>
      </c>
      <c r="DA2" s="62">
        <v>683.95039999999995</v>
      </c>
      <c r="DB2" s="62">
        <v>623.74170000000004</v>
      </c>
      <c r="DC2" s="62">
        <v>1011.2574499999999</v>
      </c>
      <c r="DD2" s="62">
        <v>1774.9939999999999</v>
      </c>
      <c r="DE2" s="62">
        <v>393.80090000000001</v>
      </c>
      <c r="DF2" s="62">
        <v>659.37760000000003</v>
      </c>
      <c r="DG2" s="62">
        <v>388.32022000000001</v>
      </c>
      <c r="DH2" s="62">
        <v>23.675726000000001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17.980429000000001</v>
      </c>
      <c r="B6">
        <f>BB2</f>
        <v>3.2592645</v>
      </c>
      <c r="C6">
        <f>BC2</f>
        <v>6.7679710000000002</v>
      </c>
      <c r="D6">
        <f>BD2</f>
        <v>7.9444112999999996</v>
      </c>
    </row>
    <row r="7" spans="1:113" x14ac:dyDescent="0.4">
      <c r="B7">
        <f>ROUND(B6/MAX($B$6,$C$6,$D$6),1)</f>
        <v>0.4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3" sqref="B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20993</v>
      </c>
      <c r="C2" s="57">
        <f ca="1">YEAR(TODAY())-YEAR(B2)+IF(TODAY()&gt;=DATE(YEAR(TODAY()),MONTH(B2),DAY(B2)),0,-1)</f>
        <v>62</v>
      </c>
      <c r="E2" s="53">
        <v>177.3</v>
      </c>
      <c r="F2" s="54" t="s">
        <v>40</v>
      </c>
      <c r="G2" s="53">
        <v>84</v>
      </c>
      <c r="H2" s="52" t="s">
        <v>42</v>
      </c>
      <c r="I2" s="73">
        <f>ROUND(G3/E3^2,1)</f>
        <v>26.7</v>
      </c>
    </row>
    <row r="3" spans="1:9" x14ac:dyDescent="0.4">
      <c r="E3" s="52">
        <f>E2/100</f>
        <v>1.7730000000000001</v>
      </c>
      <c r="F3" s="52" t="s">
        <v>41</v>
      </c>
      <c r="G3" s="52">
        <f>G2</f>
        <v>84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김승소, ID : H1900098)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14:35:10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43858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62</v>
      </c>
      <c r="G12" s="152"/>
      <c r="H12" s="152"/>
      <c r="I12" s="152"/>
      <c r="K12" s="123">
        <f>'개인정보 및 신체계측 입력'!E2</f>
        <v>177.3</v>
      </c>
      <c r="L12" s="124"/>
      <c r="M12" s="117">
        <f>'개인정보 및 신체계측 입력'!G2</f>
        <v>84</v>
      </c>
      <c r="N12" s="118"/>
      <c r="O12" s="113" t="s">
        <v>272</v>
      </c>
      <c r="P12" s="107"/>
      <c r="Q12" s="110">
        <f>'개인정보 및 신체계측 입력'!I2</f>
        <v>26.7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김승소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74.298000000000002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13.476000000000001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12.225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0.4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14.6</v>
      </c>
      <c r="L72" s="37" t="s">
        <v>54</v>
      </c>
      <c r="M72" s="37">
        <f>ROUND('DRIs DATA'!K8,1)</f>
        <v>9.6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47.15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127.73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164.25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57.99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32.33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245.16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80.09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2020-03-12T06:11:30Z</dcterms:modified>
</cp:coreProperties>
</file>