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<sst xmlns="http://schemas.openxmlformats.org/spreadsheetml/2006/main" count="692" uniqueCount="344">
  <si>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</si>
  <si>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</si>
  <si>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</si>
  <si>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</si>
  <si>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</si>
  <si>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</si>
  <si>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</si>
  <si>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</si>
  <si>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</si>
  <si>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</si>
  <si>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</si>
  <si>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</si>
  <si>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</si>
  <si>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</si>
  <si>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</si>
  <si>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</si>
  <si>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</si>
  <si>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</si>
  <si>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</si>
  <si>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</si>
  <si>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</si>
  <si>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</si>
  <si>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</si>
  <si>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</si>
  <si>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</si>
  <si>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</si>
  <si>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</si>
  <si>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</si>
  <si>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</si>
  <si>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</si>
  <si>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</si>
  <si>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</si>
  <si>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</si>
  <si>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</si>
  <si>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</si>
  <si>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</si>
  <si>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</si>
  <si>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</si>
  <si>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</si>
  <si>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</si>
  <si>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</si>
  <si>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</si>
  <si>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</si>
  <si>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</si>
  <si>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</si>
  <si>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</si>
  <si>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</si>
  <si>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</si>
  <si>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</si>
  <si>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</si>
  <si>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</si>
  <si>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</si>
  <si>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</si>
  <si>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</si>
  <si>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</si>
  <si>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</si>
  <si>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</si>
  <si>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</si>
  <si>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</si>
  <si>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</si>
  <si>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</si>
  <si>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</si>
  <si>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</si>
  <si>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</si>
  <si>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</si>
  <si>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</si>
  <si>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</si>
  <si>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</si>
  <si>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</si>
  <si>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</si>
  <si>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</si>
  <si>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</si>
  <si>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</si>
  <si>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</si>
  <si>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</si>
  <si>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</si>
  <si>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</si>
  <si>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</si>
  <si>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</si>
  <si>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</si>
  <si>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</si>
  <si>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</si>
  <si>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</si>
  <si>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</si>
  <si>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</si>
  <si>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</si>
  <si>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</si>
  <si>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</si>
  <si>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</si>
  <si>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</si>
  <si>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</si>
  <si>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</si>
  <si>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</si>
  <si>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</si>
  <si>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</si>
  <si>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</si>
  <si>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</si>
  <si>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</si>
  <si>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</si>
  <si>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</si>
  <si>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</si>
  <si>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</si>
  <si>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</si>
  <si>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</si>
  <si>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</si>
  <si>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</si>
  <si>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</si>
  <si>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</si>
  <si>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</si>
  <si>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</si>
  <si>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</si>
  <si>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</si>
  <si>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</si>
  <si>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</si>
  <si>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</si>
  <si>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</si>
  <si>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</si>
  <si>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</si>
  <si>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</si>
  <si>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</si>
  <si>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</si>
  <si>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</si>
  <si>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</si>
  <si>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</si>
  <si>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</si>
  <si>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</si>
  <si>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</si>
  <si>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</si>
  <si>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</si>
  <si>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</si>
  <si>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</si>
  <si>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</si>
  <si>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</si>
  <si>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</si>
  <si>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</si>
  <si>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</si>
  <si>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</si>
  <si>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</si>
  <si>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</si>
  <si>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</si>
  <si>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</si>
  <si>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</si>
  <si>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</si>
  <si>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</si>
  <si>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</si>
  <si>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</si>
  <si>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</si>
  <si>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</si>
  <si>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</si>
  <si>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</si>
  <si>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</si>
  <si>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</si>
  <si>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</si>
  <si>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</si>
  <si>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</si>
  <si>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</si>
  <si>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</si>
  <si>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</si>
  <si>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</si>
  <si>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</si>
  <si>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</si>
  <si>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</si>
  <si>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</si>
  <si>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</si>
  <si>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</si>
  <si>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</si>
  <si>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</si>
  <si>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</si>
  <si>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</si>
  <si>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</si>
  <si>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</si>
  <si>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</si>
  <si>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</si>
  <si>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</si>
  <si>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</si>
  <si>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</si>
  <si>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</si>
  <si>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</si>
  <si>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</si>
  <si>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</si>
  <si>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</si>
  <si>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</si>
  <si>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</si>
  <si>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</si>
  <si>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</si>
  <si>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</si>
  <si>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</si>
  <si>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</si>
  <si>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</si>
  <si>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</si>
  <si>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</si>
  <si>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</si>
  <si>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</si>
  <si>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</si>
  <si>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</si>
  <si>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</si>
  <si>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</si>
  <si>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</si>
  <si>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</si>
  <si>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</si>
  <si>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</si>
  <si>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</si>
  <si>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</si>
  <si>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</si>
  <si>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</si>
  <si>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</si>
  <si>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</si>
  <si>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</si>
  <si>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</si>
  <si>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</si>
  <si>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</si>
  <si>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</si>
  <si>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</si>
  <si>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</si>
  <si>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</si>
  <si>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</si>
  <si>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</si>
  <si>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</si>
  <si>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</si>
  <si>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</si>
  <si>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</si>
  <si>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</si>
  <si>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</si>
  <si>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</si>
  <si>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</si>
  <si>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</si>
  <si>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</si>
  <si>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</si>
  <si>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</si>
  <si>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</si>
  <si>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</si>
  <si>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</si>
  <si>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</si>
  <si>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</si>
  <si>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</si>
  <si>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</si>
  <si>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</si>
  <si>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</si>
  <si>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</si>
  <si>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</si>
  <si>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</si>
  <si>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</si>
  <si>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</si>
  <si>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</si>
  <si>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</si>
  <si>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</si>
  <si>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</si>
  <si>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</si>
  <si>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</si>
  <si>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</si>
  <si>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</si>
  <si>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</si>
  <si>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</si>
  <si>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</si>
  <si>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</si>
  <si>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</si>
  <si>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</si>
  <si>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</si>
  <si>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</si>
  <si>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</si>
  <si>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</si>
  <si>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</si>
  <si>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</si>
  <si>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</si>
  <si>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</si>
  <si>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</si>
  <si>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</si>
  <si>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</si>
  <si>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</si>
  <si>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</si>
  <si>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</si>
  <si>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</si>
  <si>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</si>
  <si>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</si>
  <si>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</si>
  <si>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</si>
  <si>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</si>
  <si>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불포화지방산</t>
    <phoneticPr fontId="1" type="noConversion"/>
  </si>
  <si>
    <t>식이섬유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</si>
  <si>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</si>
  <si>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</si>
  <si>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</si>
  <si>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</si>
  <si>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M</t>
  </si>
  <si>
    <t>정보</t>
    <phoneticPr fontId="1" type="noConversion"/>
  </si>
  <si>
    <t>(설문지 : FFQ 95문항 설문지, 사용자 : 김창석, ID : H1900101)</t>
  </si>
  <si>
    <t>2020년 03월 12일 14:31:39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</si>
  <si>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</si>
  <si>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</si>
  <si>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</si>
  <si>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</si>
  <si>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</si>
  <si>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</si>
  <si>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</si>
  <si>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</si>
  <si>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</si>
  <si>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</si>
  <si>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</si>
  <si>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</si>
  <si>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</si>
  <si>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</si>
  <si>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</si>
  <si>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</si>
  <si>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</si>
  <si>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</si>
  <si>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</si>
  <si>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</si>
  <si>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</si>
  <si>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</si>
  <si>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</si>
  <si>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</si>
  <si>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</si>
  <si>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</si>
  <si>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</si>
  <si>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</si>
  <si>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</si>
  <si>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</si>
  <si>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</si>
  <si>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</si>
  <si>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</si>
  <si>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</si>
  <si>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</si>
  <si>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</si>
  <si>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</si>
  <si>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</si>
  <si>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</si>
  <si>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</si>
  <si>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</si>
  <si>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</si>
  <si>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</si>
  <si>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</si>
  <si>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</si>
  <si>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</si>
  <si>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</si>
  <si>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</si>
  <si>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</si>
  <si>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</si>
  <si>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</si>
  <si>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</si>
  <si>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</si>
  <si>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</si>
  <si>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</si>
  <si>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H1900101</t>
  </si>
  <si>
    <t>김창석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</si>
</sst>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59.223927000000003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3096"/>
        <c:axId val="369365056"/>
      </c:barChart>
      <c:catAx>
        <c:axId val="36936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5056"/>
        <c:crosses val="autoZero"/>
        <c:auto val="1"/>
        <c:lblAlgn val="ctr"/>
        <c:lblOffset val="100"/>
        <c:noMultiLvlLbl val="0"/>
      </c:catAx>
      <c:valAx>
        <c:axId val="3693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1.3803993000000001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8800"/>
        <c:axId val="361659448"/>
      </c:barChart>
      <c:catAx>
        <c:axId val="37512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9448"/>
        <c:crosses val="autoZero"/>
        <c:auto val="1"/>
        <c:lblAlgn val="ctr"/>
        <c:lblOffset val="100"/>
        <c:noMultiLvlLbl val="0"/>
      </c:catAx>
      <c:valAx>
        <c:axId val="36165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0.50893219999999995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60624"/>
        <c:axId val="361661016"/>
      </c:barChart>
      <c:catAx>
        <c:axId val="36166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61016"/>
        <c:crosses val="autoZero"/>
        <c:auto val="1"/>
        <c:lblAlgn val="ctr"/>
        <c:lblOffset val="100"/>
        <c:noMultiLvlLbl val="0"/>
      </c:catAx>
      <c:valAx>
        <c:axId val="36166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6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1148.8967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9840"/>
        <c:axId val="361655136"/>
      </c:barChart>
      <c:catAx>
        <c:axId val="3616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5136"/>
        <c:crosses val="autoZero"/>
        <c:auto val="1"/>
        <c:lblAlgn val="ctr"/>
        <c:lblOffset val="100"/>
        <c:noMultiLvlLbl val="0"/>
      </c:catAx>
      <c:valAx>
        <c:axId val="36165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2953.9204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1658272"/>
        <c:axId val="361657880"/>
      </c:barChart>
      <c:catAx>
        <c:axId val="3616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657880"/>
        <c:crosses val="autoZero"/>
        <c:auto val="1"/>
        <c:lblAlgn val="ctr"/>
        <c:lblOffset val="100"/>
        <c:noMultiLvlLbl val="0"/>
      </c:catAx>
      <c:valAx>
        <c:axId val="361657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16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87.103129999999993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5120"/>
        <c:axId val="297875904"/>
      </c:barChart>
      <c:catAx>
        <c:axId val="29787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5904"/>
        <c:crosses val="autoZero"/>
        <c:auto val="1"/>
        <c:lblAlgn val="ctr"/>
        <c:lblOffset val="100"/>
        <c:noMultiLvlLbl val="0"/>
      </c:catAx>
      <c:valAx>
        <c:axId val="29787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112.09791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7080"/>
        <c:axId val="297874336"/>
      </c:barChart>
      <c:catAx>
        <c:axId val="29787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4336"/>
        <c:crosses val="autoZero"/>
        <c:auto val="1"/>
        <c:lblAlgn val="ctr"/>
        <c:lblOffset val="100"/>
        <c:noMultiLvlLbl val="0"/>
      </c:catAx>
      <c:valAx>
        <c:axId val="29787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10.442603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876688"/>
        <c:axId val="297873552"/>
      </c:barChart>
      <c:catAx>
        <c:axId val="29787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873552"/>
        <c:crosses val="autoZero"/>
        <c:auto val="1"/>
        <c:lblAlgn val="ctr"/>
        <c:lblOffset val="100"/>
        <c:noMultiLvlLbl val="0"/>
      </c:catAx>
      <c:valAx>
        <c:axId val="29787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87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788.48580000000004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8264"/>
        <c:axId val="297575520"/>
      </c:barChart>
      <c:catAx>
        <c:axId val="29757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5520"/>
        <c:crosses val="autoZero"/>
        <c:auto val="1"/>
        <c:lblAlgn val="ctr"/>
        <c:lblOffset val="100"/>
        <c:noMultiLvlLbl val="0"/>
      </c:catAx>
      <c:valAx>
        <c:axId val="2975755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0.3151583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7480"/>
        <c:axId val="297575912"/>
      </c:barChart>
      <c:catAx>
        <c:axId val="29757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5912"/>
        <c:crosses val="autoZero"/>
        <c:auto val="1"/>
        <c:lblAlgn val="ctr"/>
        <c:lblOffset val="100"/>
        <c:noMultiLvlLbl val="0"/>
      </c:catAx>
      <c:valAx>
        <c:axId val="29757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4.2017449999999998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7575128"/>
        <c:axId val="297576304"/>
      </c:barChart>
      <c:catAx>
        <c:axId val="29757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576304"/>
        <c:crosses val="autoZero"/>
        <c:auto val="1"/>
        <c:lblAlgn val="ctr"/>
        <c:lblOffset val="100"/>
        <c:noMultiLvlLbl val="0"/>
      </c:catAx>
      <c:valAx>
        <c:axId val="29757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757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22.770295999999998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2312"/>
        <c:axId val="369367408"/>
      </c:barChart>
      <c:catAx>
        <c:axId val="36936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7408"/>
        <c:crosses val="autoZero"/>
        <c:auto val="1"/>
        <c:lblAlgn val="ctr"/>
        <c:lblOffset val="100"/>
        <c:noMultiLvlLbl val="0"/>
      </c:catAx>
      <c:valAx>
        <c:axId val="36936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107.57449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197648"/>
        <c:axId val="296199216"/>
      </c:barChart>
      <c:catAx>
        <c:axId val="29619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9216"/>
        <c:crosses val="autoZero"/>
        <c:auto val="1"/>
        <c:lblAlgn val="ctr"/>
        <c:lblOffset val="100"/>
        <c:noMultiLvlLbl val="0"/>
      </c:catAx>
      <c:valAx>
        <c:axId val="29619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19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87.157340000000005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6200000"/>
        <c:axId val="296198040"/>
      </c:barChart>
      <c:catAx>
        <c:axId val="29620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8040"/>
        <c:crosses val="autoZero"/>
        <c:auto val="1"/>
        <c:lblAlgn val="ctr"/>
        <c:lblOffset val="100"/>
        <c:noMultiLvlLbl val="0"/>
      </c:catAx>
      <c:valAx>
        <c:axId val="29619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7.0730000000000004</c:v>
                </c:pt>
                <c:pt idx="1">
                  <c:v>9.3670000000000009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6200392"/>
        <c:axId val="296199608"/>
      </c:barChart>
      <c:catAx>
        <c:axId val="29620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199608"/>
        <c:crosses val="autoZero"/>
        <c:auto val="1"/>
        <c:lblAlgn val="ctr"/>
        <c:lblOffset val="100"/>
        <c:noMultiLvlLbl val="0"/>
      </c:catAx>
      <c:valAx>
        <c:axId val="29619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620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5.8203250000000004</c:v>
                </c:pt>
                <c:pt idx="1">
                  <c:v>7.7834034000000001</c:v>
                </c:pt>
                <c:pt idx="2">
                  <c:v>6.9469029999999998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486.60739999999998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928"/>
        <c:axId val="294718360"/>
      </c:barChart>
      <c:catAx>
        <c:axId val="29471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8360"/>
        <c:crosses val="autoZero"/>
        <c:auto val="1"/>
        <c:lblAlgn val="ctr"/>
        <c:lblOffset val="100"/>
        <c:noMultiLvlLbl val="0"/>
      </c:catAx>
      <c:valAx>
        <c:axId val="294718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15.140510000000001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536"/>
        <c:axId val="294717184"/>
      </c:barChart>
      <c:catAx>
        <c:axId val="294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7184"/>
        <c:crosses val="autoZero"/>
        <c:auto val="1"/>
        <c:lblAlgn val="ctr"/>
        <c:lblOffset val="100"/>
        <c:noMultiLvlLbl val="0"/>
      </c:catAx>
      <c:valAx>
        <c:axId val="29471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83.013999999999996</c:v>
                </c:pt>
                <c:pt idx="1">
                  <c:v>5.3840000000000003</c:v>
                </c:pt>
                <c:pt idx="2">
                  <c:v>11.602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0140472"/>
        <c:axId val="360138512"/>
      </c:barChart>
      <c:catAx>
        <c:axId val="36014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512"/>
        <c:crosses val="autoZero"/>
        <c:auto val="1"/>
        <c:lblAlgn val="ctr"/>
        <c:lblOffset val="100"/>
        <c:noMultiLvlLbl val="0"/>
      </c:catAx>
      <c:valAx>
        <c:axId val="36013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2860.5718000000002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41648"/>
        <c:axId val="360138120"/>
      </c:barChart>
      <c:catAx>
        <c:axId val="3601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8120"/>
        <c:crosses val="autoZero"/>
        <c:auto val="1"/>
        <c:lblAlgn val="ctr"/>
        <c:lblOffset val="100"/>
        <c:noMultiLvlLbl val="0"/>
      </c:catAx>
      <c:valAx>
        <c:axId val="36013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4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71.345089999999999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0139296"/>
        <c:axId val="360139688"/>
      </c:barChart>
      <c:catAx>
        <c:axId val="3601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0139688"/>
        <c:crosses val="autoZero"/>
        <c:auto val="1"/>
        <c:lblAlgn val="ctr"/>
        <c:lblOffset val="100"/>
        <c:noMultiLvlLbl val="0"/>
      </c:catAx>
      <c:valAx>
        <c:axId val="36013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01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346.10309999999998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2824"/>
        <c:axId val="117684784"/>
      </c:barChart>
      <c:catAx>
        <c:axId val="11768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4784"/>
        <c:crosses val="autoZero"/>
        <c:auto val="1"/>
        <c:lblAlgn val="ctr"/>
        <c:lblOffset val="100"/>
        <c:noMultiLvlLbl val="0"/>
      </c:catAx>
      <c:valAx>
        <c:axId val="11768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1.1923543000000001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5448"/>
        <c:axId val="369364664"/>
      </c:barChart>
      <c:catAx>
        <c:axId val="36936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4664"/>
        <c:crosses val="autoZero"/>
        <c:auto val="1"/>
        <c:lblAlgn val="ctr"/>
        <c:lblOffset val="100"/>
        <c:noMultiLvlLbl val="0"/>
      </c:catAx>
      <c:valAx>
        <c:axId val="36936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6433.4706999999999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683608"/>
        <c:axId val="117683216"/>
      </c:barChart>
      <c:catAx>
        <c:axId val="11768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83216"/>
        <c:crosses val="autoZero"/>
        <c:auto val="1"/>
        <c:lblAlgn val="ctr"/>
        <c:lblOffset val="100"/>
        <c:noMultiLvlLbl val="0"/>
      </c:catAx>
      <c:valAx>
        <c:axId val="11768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68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10.808002999999999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7568"/>
        <c:axId val="116686000"/>
      </c:barChart>
      <c:catAx>
        <c:axId val="11668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6000"/>
        <c:crosses val="autoZero"/>
        <c:auto val="1"/>
        <c:lblAlgn val="ctr"/>
        <c:lblOffset val="100"/>
        <c:noMultiLvlLbl val="0"/>
      </c:catAx>
      <c:valAx>
        <c:axId val="11668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1.7077351000000001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687960"/>
        <c:axId val="116687176"/>
      </c:barChart>
      <c:catAx>
        <c:axId val="11668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87176"/>
        <c:crosses val="autoZero"/>
        <c:auto val="1"/>
        <c:lblAlgn val="ctr"/>
        <c:lblOffset val="100"/>
        <c:noMultiLvlLbl val="0"/>
      </c:catAx>
      <c:valAx>
        <c:axId val="11668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68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228.81440000000001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3488"/>
        <c:axId val="369366232"/>
      </c:barChart>
      <c:catAx>
        <c:axId val="36936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66232"/>
        <c:crosses val="autoZero"/>
        <c:auto val="1"/>
        <c:lblAlgn val="ctr"/>
        <c:lblOffset val="100"/>
        <c:noMultiLvlLbl val="0"/>
      </c:catAx>
      <c:valAx>
        <c:axId val="36936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1.1873803000000001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67800"/>
        <c:axId val="375126056"/>
      </c:barChart>
      <c:catAx>
        <c:axId val="36936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6056"/>
        <c:crosses val="autoZero"/>
        <c:auto val="1"/>
        <c:lblAlgn val="ctr"/>
        <c:lblOffset val="100"/>
        <c:noMultiLvlLbl val="0"/>
      </c:catAx>
      <c:valAx>
        <c:axId val="375126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6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18.388173999999999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8408"/>
        <c:axId val="375130368"/>
      </c:barChart>
      <c:catAx>
        <c:axId val="37512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30368"/>
        <c:crosses val="autoZero"/>
        <c:auto val="1"/>
        <c:lblAlgn val="ctr"/>
        <c:lblOffset val="100"/>
        <c:noMultiLvlLbl val="0"/>
      </c:catAx>
      <c:valAx>
        <c:axId val="37513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1.7077351000000001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6840"/>
        <c:axId val="375127232"/>
      </c:barChart>
      <c:catAx>
        <c:axId val="37512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27232"/>
        <c:crosses val="autoZero"/>
        <c:auto val="1"/>
        <c:lblAlgn val="ctr"/>
        <c:lblOffset val="100"/>
        <c:noMultiLvlLbl val="0"/>
      </c:catAx>
      <c:valAx>
        <c:axId val="37512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634.70169999999996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31152"/>
        <c:axId val="375132328"/>
      </c:barChart>
      <c:catAx>
        <c:axId val="37513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32328"/>
        <c:crosses val="autoZero"/>
        <c:auto val="1"/>
        <c:lblAlgn val="ctr"/>
        <c:lblOffset val="100"/>
        <c:noMultiLvlLbl val="0"/>
      </c:catAx>
      <c:valAx>
        <c:axId val="37513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3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6.5214020000000001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126448"/>
        <c:axId val="375131544"/>
      </c:barChart>
      <c:catAx>
        <c:axId val="37512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131544"/>
        <c:crosses val="autoZero"/>
        <c:auto val="1"/>
        <c:lblAlgn val="ctr"/>
        <c:lblOffset val="100"/>
        <c:noMultiLvlLbl val="0"/>
      </c:catAx>
      <c:valAx>
        <c:axId val="37513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1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김창석, ID : H1900101)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14:31:39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2860.5718000000002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59.223927000000003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22.770295999999998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83.013999999999996</v>
      </c>
      <c r="G8" s="60">
        <f>'DRIs DATA 입력'!G8</f>
        <v>5.3840000000000003</v>
      </c>
      <c r="H8" s="60">
        <f>'DRIs DATA 입력'!H8</f>
        <v>11.602</v>
      </c>
      <c r="I8" s="47"/>
      <c r="J8" s="60" t="s">
        <v>217</v>
      </c>
      <c r="K8" s="60">
        <f>'DRIs DATA 입력'!K8</f>
        <v>7.0730000000000004</v>
      </c>
      <c r="L8" s="60">
        <f>'DRIs DATA 입력'!L8</f>
        <v>9.3670000000000009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486.60739999999998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15.140510000000001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1.1923543000000001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228.81440000000001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71.345089999999999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1.6566824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1.1873803000000001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18.388173999999999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1.7077351000000001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634.70169999999996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6.5214020000000001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1.3803993000000001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0.50893219999999995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346.10309999999998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1148.8967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6433.4706999999999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2953.9204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87.103129999999993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112.09791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10.808002999999999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10.442603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788.48580000000004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0.3151583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4.2017449999999998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107.57449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87.157340000000005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284</v>
      </c>
      <c r="B1" s="62" t="s">
        <v>285</v>
      </c>
      <c r="G1" s="63" t="s">
        <v>276</v>
      </c>
      <c r="H1" s="62" t="s">
        <v>286</v>
      </c>
    </row>
    <row r="3" spans="1:27" x14ac:dyDescent="0.4">
      <c r="A3" s="72" t="s">
        <v>287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288</v>
      </c>
      <c r="B4" s="70"/>
      <c r="C4" s="70"/>
      <c r="E4" s="67" t="s">
        <v>289</v>
      </c>
      <c r="F4" s="68"/>
      <c r="G4" s="68"/>
      <c r="H4" s="69"/>
      <c r="J4" s="67" t="s">
        <v>277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278</v>
      </c>
      <c r="V4" s="70"/>
      <c r="W4" s="70"/>
      <c r="X4" s="70"/>
      <c r="Y4" s="70"/>
      <c r="Z4" s="70"/>
    </row>
    <row r="5" spans="1:27" x14ac:dyDescent="0.4">
      <c r="A5" s="66"/>
      <c r="B5" s="66" t="s">
        <v>290</v>
      </c>
      <c r="C5" s="66" t="s">
        <v>291</v>
      </c>
      <c r="E5" s="66"/>
      <c r="F5" s="66" t="s">
        <v>51</v>
      </c>
      <c r="G5" s="66" t="s">
        <v>292</v>
      </c>
      <c r="H5" s="66" t="s">
        <v>47</v>
      </c>
      <c r="J5" s="66"/>
      <c r="K5" s="66" t="s">
        <v>293</v>
      </c>
      <c r="L5" s="66" t="s">
        <v>294</v>
      </c>
      <c r="N5" s="66"/>
      <c r="O5" s="66" t="s">
        <v>279</v>
      </c>
      <c r="P5" s="66" t="s">
        <v>295</v>
      </c>
      <c r="Q5" s="66" t="s">
        <v>280</v>
      </c>
      <c r="R5" s="66" t="s">
        <v>296</v>
      </c>
      <c r="S5" s="66" t="s">
        <v>291</v>
      </c>
      <c r="U5" s="66"/>
      <c r="V5" s="66" t="s">
        <v>279</v>
      </c>
      <c r="W5" s="66" t="s">
        <v>295</v>
      </c>
      <c r="X5" s="66" t="s">
        <v>280</v>
      </c>
      <c r="Y5" s="66" t="s">
        <v>296</v>
      </c>
      <c r="Z5" s="66" t="s">
        <v>291</v>
      </c>
    </row>
    <row r="6" spans="1:27" x14ac:dyDescent="0.4">
      <c r="A6" s="66" t="s">
        <v>288</v>
      </c>
      <c r="B6" s="66">
        <v>2200</v>
      </c>
      <c r="C6" s="66">
        <v>2860.5718000000002</v>
      </c>
      <c r="E6" s="66" t="s">
        <v>281</v>
      </c>
      <c r="F6" s="66">
        <v>55</v>
      </c>
      <c r="G6" s="66">
        <v>15</v>
      </c>
      <c r="H6" s="66">
        <v>7</v>
      </c>
      <c r="J6" s="66" t="s">
        <v>281</v>
      </c>
      <c r="K6" s="66">
        <v>0.1</v>
      </c>
      <c r="L6" s="66">
        <v>4</v>
      </c>
      <c r="N6" s="66" t="s">
        <v>297</v>
      </c>
      <c r="O6" s="66">
        <v>50</v>
      </c>
      <c r="P6" s="66">
        <v>60</v>
      </c>
      <c r="Q6" s="66">
        <v>0</v>
      </c>
      <c r="R6" s="66">
        <v>0</v>
      </c>
      <c r="S6" s="66">
        <v>59.223927000000003</v>
      </c>
      <c r="U6" s="66" t="s">
        <v>298</v>
      </c>
      <c r="V6" s="66">
        <v>0</v>
      </c>
      <c r="W6" s="66">
        <v>0</v>
      </c>
      <c r="X6" s="66">
        <v>25</v>
      </c>
      <c r="Y6" s="66">
        <v>0</v>
      </c>
      <c r="Z6" s="66">
        <v>22.770295999999998</v>
      </c>
    </row>
    <row r="7" spans="1:27" x14ac:dyDescent="0.4">
      <c r="E7" s="66" t="s">
        <v>282</v>
      </c>
      <c r="F7" s="66">
        <v>65</v>
      </c>
      <c r="G7" s="66">
        <v>30</v>
      </c>
      <c r="H7" s="66">
        <v>20</v>
      </c>
      <c r="J7" s="66" t="s">
        <v>282</v>
      </c>
      <c r="K7" s="66">
        <v>1</v>
      </c>
      <c r="L7" s="66">
        <v>10</v>
      </c>
    </row>
    <row r="8" spans="1:27" x14ac:dyDescent="0.4">
      <c r="E8" s="66" t="s">
        <v>299</v>
      </c>
      <c r="F8" s="66">
        <v>83.013999999999996</v>
      </c>
      <c r="G8" s="66">
        <v>5.3840000000000003</v>
      </c>
      <c r="H8" s="66">
        <v>11.602</v>
      </c>
      <c r="J8" s="66" t="s">
        <v>299</v>
      </c>
      <c r="K8" s="66">
        <v>7.0730000000000004</v>
      </c>
      <c r="L8" s="66">
        <v>9.3670000000000009</v>
      </c>
    </row>
    <row r="13" spans="1:27" x14ac:dyDescent="0.4">
      <c r="A13" s="71" t="s">
        <v>300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301</v>
      </c>
      <c r="B14" s="70"/>
      <c r="C14" s="70"/>
      <c r="D14" s="70"/>
      <c r="E14" s="70"/>
      <c r="F14" s="70"/>
      <c r="H14" s="70" t="s">
        <v>302</v>
      </c>
      <c r="I14" s="70"/>
      <c r="J14" s="70"/>
      <c r="K14" s="70"/>
      <c r="L14" s="70"/>
      <c r="M14" s="70"/>
      <c r="O14" s="70" t="s">
        <v>303</v>
      </c>
      <c r="P14" s="70"/>
      <c r="Q14" s="70"/>
      <c r="R14" s="70"/>
      <c r="S14" s="70"/>
      <c r="T14" s="70"/>
      <c r="V14" s="70" t="s">
        <v>304</v>
      </c>
      <c r="W14" s="70"/>
      <c r="X14" s="70"/>
      <c r="Y14" s="70"/>
      <c r="Z14" s="70"/>
      <c r="AA14" s="70"/>
    </row>
    <row r="15" spans="1:27" x14ac:dyDescent="0.4">
      <c r="A15" s="66"/>
      <c r="B15" s="66" t="s">
        <v>305</v>
      </c>
      <c r="C15" s="66" t="s">
        <v>306</v>
      </c>
      <c r="D15" s="66" t="s">
        <v>307</v>
      </c>
      <c r="E15" s="66" t="s">
        <v>308</v>
      </c>
      <c r="F15" s="66" t="s">
        <v>309</v>
      </c>
      <c r="H15" s="66"/>
      <c r="I15" s="66" t="s">
        <v>305</v>
      </c>
      <c r="J15" s="66" t="s">
        <v>306</v>
      </c>
      <c r="K15" s="66" t="s">
        <v>307</v>
      </c>
      <c r="L15" s="66" t="s">
        <v>308</v>
      </c>
      <c r="M15" s="66" t="s">
        <v>309</v>
      </c>
      <c r="O15" s="66"/>
      <c r="P15" s="66" t="s">
        <v>305</v>
      </c>
      <c r="Q15" s="66" t="s">
        <v>306</v>
      </c>
      <c r="R15" s="66" t="s">
        <v>307</v>
      </c>
      <c r="S15" s="66" t="s">
        <v>308</v>
      </c>
      <c r="T15" s="66" t="s">
        <v>309</v>
      </c>
      <c r="V15" s="66"/>
      <c r="W15" s="66" t="s">
        <v>305</v>
      </c>
      <c r="X15" s="66" t="s">
        <v>306</v>
      </c>
      <c r="Y15" s="66" t="s">
        <v>307</v>
      </c>
      <c r="Z15" s="66" t="s">
        <v>308</v>
      </c>
      <c r="AA15" s="66" t="s">
        <v>309</v>
      </c>
    </row>
    <row r="16" spans="1:27" x14ac:dyDescent="0.4">
      <c r="A16" s="66" t="s">
        <v>310</v>
      </c>
      <c r="B16" s="66">
        <v>530</v>
      </c>
      <c r="C16" s="66">
        <v>750</v>
      </c>
      <c r="D16" s="66">
        <v>0</v>
      </c>
      <c r="E16" s="66">
        <v>3000</v>
      </c>
      <c r="F16" s="66">
        <v>486.60739999999998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15.140510000000001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1.1923543000000001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228.81440000000001</v>
      </c>
    </row>
    <row r="23" spans="1:62" x14ac:dyDescent="0.4">
      <c r="A23" s="71" t="s">
        <v>311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312</v>
      </c>
      <c r="B24" s="70"/>
      <c r="C24" s="70"/>
      <c r="D24" s="70"/>
      <c r="E24" s="70"/>
      <c r="F24" s="70"/>
      <c r="H24" s="70" t="s">
        <v>313</v>
      </c>
      <c r="I24" s="70"/>
      <c r="J24" s="70"/>
      <c r="K24" s="70"/>
      <c r="L24" s="70"/>
      <c r="M24" s="70"/>
      <c r="O24" s="70" t="s">
        <v>314</v>
      </c>
      <c r="P24" s="70"/>
      <c r="Q24" s="70"/>
      <c r="R24" s="70"/>
      <c r="S24" s="70"/>
      <c r="T24" s="70"/>
      <c r="V24" s="70" t="s">
        <v>315</v>
      </c>
      <c r="W24" s="70"/>
      <c r="X24" s="70"/>
      <c r="Y24" s="70"/>
      <c r="Z24" s="70"/>
      <c r="AA24" s="70"/>
      <c r="AC24" s="70" t="s">
        <v>316</v>
      </c>
      <c r="AD24" s="70"/>
      <c r="AE24" s="70"/>
      <c r="AF24" s="70"/>
      <c r="AG24" s="70"/>
      <c r="AH24" s="70"/>
      <c r="AJ24" s="70" t="s">
        <v>317</v>
      </c>
      <c r="AK24" s="70"/>
      <c r="AL24" s="70"/>
      <c r="AM24" s="70"/>
      <c r="AN24" s="70"/>
      <c r="AO24" s="70"/>
      <c r="AQ24" s="70" t="s">
        <v>318</v>
      </c>
      <c r="AR24" s="70"/>
      <c r="AS24" s="70"/>
      <c r="AT24" s="70"/>
      <c r="AU24" s="70"/>
      <c r="AV24" s="70"/>
      <c r="AX24" s="70" t="s">
        <v>319</v>
      </c>
      <c r="AY24" s="70"/>
      <c r="AZ24" s="70"/>
      <c r="BA24" s="70"/>
      <c r="BB24" s="70"/>
      <c r="BC24" s="70"/>
      <c r="BE24" s="70" t="s">
        <v>320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305</v>
      </c>
      <c r="C25" s="66" t="s">
        <v>306</v>
      </c>
      <c r="D25" s="66" t="s">
        <v>307</v>
      </c>
      <c r="E25" s="66" t="s">
        <v>308</v>
      </c>
      <c r="F25" s="66" t="s">
        <v>309</v>
      </c>
      <c r="H25" s="66"/>
      <c r="I25" s="66" t="s">
        <v>305</v>
      </c>
      <c r="J25" s="66" t="s">
        <v>306</v>
      </c>
      <c r="K25" s="66" t="s">
        <v>307</v>
      </c>
      <c r="L25" s="66" t="s">
        <v>308</v>
      </c>
      <c r="M25" s="66" t="s">
        <v>309</v>
      </c>
      <c r="O25" s="66"/>
      <c r="P25" s="66" t="s">
        <v>305</v>
      </c>
      <c r="Q25" s="66" t="s">
        <v>306</v>
      </c>
      <c r="R25" s="66" t="s">
        <v>307</v>
      </c>
      <c r="S25" s="66" t="s">
        <v>308</v>
      </c>
      <c r="T25" s="66" t="s">
        <v>309</v>
      </c>
      <c r="V25" s="66"/>
      <c r="W25" s="66" t="s">
        <v>305</v>
      </c>
      <c r="X25" s="66" t="s">
        <v>306</v>
      </c>
      <c r="Y25" s="66" t="s">
        <v>307</v>
      </c>
      <c r="Z25" s="66" t="s">
        <v>308</v>
      </c>
      <c r="AA25" s="66" t="s">
        <v>309</v>
      </c>
      <c r="AC25" s="66"/>
      <c r="AD25" s="66" t="s">
        <v>305</v>
      </c>
      <c r="AE25" s="66" t="s">
        <v>306</v>
      </c>
      <c r="AF25" s="66" t="s">
        <v>307</v>
      </c>
      <c r="AG25" s="66" t="s">
        <v>308</v>
      </c>
      <c r="AH25" s="66" t="s">
        <v>309</v>
      </c>
      <c r="AJ25" s="66"/>
      <c r="AK25" s="66" t="s">
        <v>305</v>
      </c>
      <c r="AL25" s="66" t="s">
        <v>306</v>
      </c>
      <c r="AM25" s="66" t="s">
        <v>307</v>
      </c>
      <c r="AN25" s="66" t="s">
        <v>308</v>
      </c>
      <c r="AO25" s="66" t="s">
        <v>309</v>
      </c>
      <c r="AQ25" s="66"/>
      <c r="AR25" s="66" t="s">
        <v>305</v>
      </c>
      <c r="AS25" s="66" t="s">
        <v>306</v>
      </c>
      <c r="AT25" s="66" t="s">
        <v>307</v>
      </c>
      <c r="AU25" s="66" t="s">
        <v>308</v>
      </c>
      <c r="AV25" s="66" t="s">
        <v>309</v>
      </c>
      <c r="AX25" s="66"/>
      <c r="AY25" s="66" t="s">
        <v>305</v>
      </c>
      <c r="AZ25" s="66" t="s">
        <v>306</v>
      </c>
      <c r="BA25" s="66" t="s">
        <v>307</v>
      </c>
      <c r="BB25" s="66" t="s">
        <v>308</v>
      </c>
      <c r="BC25" s="66" t="s">
        <v>309</v>
      </c>
      <c r="BE25" s="66"/>
      <c r="BF25" s="66" t="s">
        <v>305</v>
      </c>
      <c r="BG25" s="66" t="s">
        <v>306</v>
      </c>
      <c r="BH25" s="66" t="s">
        <v>307</v>
      </c>
      <c r="BI25" s="66" t="s">
        <v>308</v>
      </c>
      <c r="BJ25" s="66" t="s">
        <v>309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71.345089999999999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1.6566824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1.1873803000000001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18.388173999999999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1.7077351000000001</v>
      </c>
      <c r="AJ26" s="66" t="s">
        <v>321</v>
      </c>
      <c r="AK26" s="66">
        <v>320</v>
      </c>
      <c r="AL26" s="66">
        <v>400</v>
      </c>
      <c r="AM26" s="66">
        <v>0</v>
      </c>
      <c r="AN26" s="66">
        <v>1000</v>
      </c>
      <c r="AO26" s="66">
        <v>634.70169999999996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6.5214020000000001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1.3803993000000001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0.50893219999999995</v>
      </c>
    </row>
    <row r="33" spans="1:68" x14ac:dyDescent="0.4">
      <c r="A33" s="71" t="s">
        <v>322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323</v>
      </c>
      <c r="B34" s="70"/>
      <c r="C34" s="70"/>
      <c r="D34" s="70"/>
      <c r="E34" s="70"/>
      <c r="F34" s="70"/>
      <c r="H34" s="70" t="s">
        <v>324</v>
      </c>
      <c r="I34" s="70"/>
      <c r="J34" s="70"/>
      <c r="K34" s="70"/>
      <c r="L34" s="70"/>
      <c r="M34" s="70"/>
      <c r="O34" s="70" t="s">
        <v>325</v>
      </c>
      <c r="P34" s="70"/>
      <c r="Q34" s="70"/>
      <c r="R34" s="70"/>
      <c r="S34" s="70"/>
      <c r="T34" s="70"/>
      <c r="V34" s="70" t="s">
        <v>326</v>
      </c>
      <c r="W34" s="70"/>
      <c r="X34" s="70"/>
      <c r="Y34" s="70"/>
      <c r="Z34" s="70"/>
      <c r="AA34" s="70"/>
      <c r="AC34" s="70" t="s">
        <v>327</v>
      </c>
      <c r="AD34" s="70"/>
      <c r="AE34" s="70"/>
      <c r="AF34" s="70"/>
      <c r="AG34" s="70"/>
      <c r="AH34" s="70"/>
      <c r="AJ34" s="70" t="s">
        <v>328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305</v>
      </c>
      <c r="C35" s="66" t="s">
        <v>306</v>
      </c>
      <c r="D35" s="66" t="s">
        <v>307</v>
      </c>
      <c r="E35" s="66" t="s">
        <v>308</v>
      </c>
      <c r="F35" s="66" t="s">
        <v>309</v>
      </c>
      <c r="H35" s="66"/>
      <c r="I35" s="66" t="s">
        <v>305</v>
      </c>
      <c r="J35" s="66" t="s">
        <v>306</v>
      </c>
      <c r="K35" s="66" t="s">
        <v>307</v>
      </c>
      <c r="L35" s="66" t="s">
        <v>308</v>
      </c>
      <c r="M35" s="66" t="s">
        <v>309</v>
      </c>
      <c r="O35" s="66"/>
      <c r="P35" s="66" t="s">
        <v>305</v>
      </c>
      <c r="Q35" s="66" t="s">
        <v>306</v>
      </c>
      <c r="R35" s="66" t="s">
        <v>307</v>
      </c>
      <c r="S35" s="66" t="s">
        <v>308</v>
      </c>
      <c r="T35" s="66" t="s">
        <v>309</v>
      </c>
      <c r="V35" s="66"/>
      <c r="W35" s="66" t="s">
        <v>305</v>
      </c>
      <c r="X35" s="66" t="s">
        <v>306</v>
      </c>
      <c r="Y35" s="66" t="s">
        <v>307</v>
      </c>
      <c r="Z35" s="66" t="s">
        <v>308</v>
      </c>
      <c r="AA35" s="66" t="s">
        <v>309</v>
      </c>
      <c r="AC35" s="66"/>
      <c r="AD35" s="66" t="s">
        <v>305</v>
      </c>
      <c r="AE35" s="66" t="s">
        <v>306</v>
      </c>
      <c r="AF35" s="66" t="s">
        <v>307</v>
      </c>
      <c r="AG35" s="66" t="s">
        <v>308</v>
      </c>
      <c r="AH35" s="66" t="s">
        <v>309</v>
      </c>
      <c r="AJ35" s="66"/>
      <c r="AK35" s="66" t="s">
        <v>305</v>
      </c>
      <c r="AL35" s="66" t="s">
        <v>306</v>
      </c>
      <c r="AM35" s="66" t="s">
        <v>307</v>
      </c>
      <c r="AN35" s="66" t="s">
        <v>308</v>
      </c>
      <c r="AO35" s="66" t="s">
        <v>309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346.10309999999998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1148.8967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6433.4706999999999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2953.9204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87.103129999999993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112.09791</v>
      </c>
    </row>
    <row r="43" spans="1:68" x14ac:dyDescent="0.4">
      <c r="A43" s="71" t="s">
        <v>329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330</v>
      </c>
      <c r="B44" s="70"/>
      <c r="C44" s="70"/>
      <c r="D44" s="70"/>
      <c r="E44" s="70"/>
      <c r="F44" s="70"/>
      <c r="H44" s="70" t="s">
        <v>331</v>
      </c>
      <c r="I44" s="70"/>
      <c r="J44" s="70"/>
      <c r="K44" s="70"/>
      <c r="L44" s="70"/>
      <c r="M44" s="70"/>
      <c r="O44" s="70" t="s">
        <v>332</v>
      </c>
      <c r="P44" s="70"/>
      <c r="Q44" s="70"/>
      <c r="R44" s="70"/>
      <c r="S44" s="70"/>
      <c r="T44" s="70"/>
      <c r="V44" s="70" t="s">
        <v>333</v>
      </c>
      <c r="W44" s="70"/>
      <c r="X44" s="70"/>
      <c r="Y44" s="70"/>
      <c r="Z44" s="70"/>
      <c r="AA44" s="70"/>
      <c r="AC44" s="70" t="s">
        <v>334</v>
      </c>
      <c r="AD44" s="70"/>
      <c r="AE44" s="70"/>
      <c r="AF44" s="70"/>
      <c r="AG44" s="70"/>
      <c r="AH44" s="70"/>
      <c r="AJ44" s="70" t="s">
        <v>335</v>
      </c>
      <c r="AK44" s="70"/>
      <c r="AL44" s="70"/>
      <c r="AM44" s="70"/>
      <c r="AN44" s="70"/>
      <c r="AO44" s="70"/>
      <c r="AQ44" s="70" t="s">
        <v>336</v>
      </c>
      <c r="AR44" s="70"/>
      <c r="AS44" s="70"/>
      <c r="AT44" s="70"/>
      <c r="AU44" s="70"/>
      <c r="AV44" s="70"/>
      <c r="AX44" s="70" t="s">
        <v>337</v>
      </c>
      <c r="AY44" s="70"/>
      <c r="AZ44" s="70"/>
      <c r="BA44" s="70"/>
      <c r="BB44" s="70"/>
      <c r="BC44" s="70"/>
      <c r="BE44" s="70" t="s">
        <v>338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305</v>
      </c>
      <c r="C45" s="66" t="s">
        <v>306</v>
      </c>
      <c r="D45" s="66" t="s">
        <v>307</v>
      </c>
      <c r="E45" s="66" t="s">
        <v>308</v>
      </c>
      <c r="F45" s="66" t="s">
        <v>309</v>
      </c>
      <c r="H45" s="66"/>
      <c r="I45" s="66" t="s">
        <v>305</v>
      </c>
      <c r="J45" s="66" t="s">
        <v>306</v>
      </c>
      <c r="K45" s="66" t="s">
        <v>307</v>
      </c>
      <c r="L45" s="66" t="s">
        <v>308</v>
      </c>
      <c r="M45" s="66" t="s">
        <v>309</v>
      </c>
      <c r="O45" s="66"/>
      <c r="P45" s="66" t="s">
        <v>305</v>
      </c>
      <c r="Q45" s="66" t="s">
        <v>306</v>
      </c>
      <c r="R45" s="66" t="s">
        <v>307</v>
      </c>
      <c r="S45" s="66" t="s">
        <v>308</v>
      </c>
      <c r="T45" s="66" t="s">
        <v>309</v>
      </c>
      <c r="V45" s="66"/>
      <c r="W45" s="66" t="s">
        <v>305</v>
      </c>
      <c r="X45" s="66" t="s">
        <v>306</v>
      </c>
      <c r="Y45" s="66" t="s">
        <v>307</v>
      </c>
      <c r="Z45" s="66" t="s">
        <v>308</v>
      </c>
      <c r="AA45" s="66" t="s">
        <v>309</v>
      </c>
      <c r="AC45" s="66"/>
      <c r="AD45" s="66" t="s">
        <v>305</v>
      </c>
      <c r="AE45" s="66" t="s">
        <v>306</v>
      </c>
      <c r="AF45" s="66" t="s">
        <v>307</v>
      </c>
      <c r="AG45" s="66" t="s">
        <v>308</v>
      </c>
      <c r="AH45" s="66" t="s">
        <v>309</v>
      </c>
      <c r="AJ45" s="66"/>
      <c r="AK45" s="66" t="s">
        <v>305</v>
      </c>
      <c r="AL45" s="66" t="s">
        <v>306</v>
      </c>
      <c r="AM45" s="66" t="s">
        <v>307</v>
      </c>
      <c r="AN45" s="66" t="s">
        <v>308</v>
      </c>
      <c r="AO45" s="66" t="s">
        <v>309</v>
      </c>
      <c r="AQ45" s="66"/>
      <c r="AR45" s="66" t="s">
        <v>305</v>
      </c>
      <c r="AS45" s="66" t="s">
        <v>306</v>
      </c>
      <c r="AT45" s="66" t="s">
        <v>307</v>
      </c>
      <c r="AU45" s="66" t="s">
        <v>308</v>
      </c>
      <c r="AV45" s="66" t="s">
        <v>309</v>
      </c>
      <c r="AX45" s="66"/>
      <c r="AY45" s="66" t="s">
        <v>305</v>
      </c>
      <c r="AZ45" s="66" t="s">
        <v>306</v>
      </c>
      <c r="BA45" s="66" t="s">
        <v>307</v>
      </c>
      <c r="BB45" s="66" t="s">
        <v>308</v>
      </c>
      <c r="BC45" s="66" t="s">
        <v>309</v>
      </c>
      <c r="BE45" s="66"/>
      <c r="BF45" s="66" t="s">
        <v>305</v>
      </c>
      <c r="BG45" s="66" t="s">
        <v>306</v>
      </c>
      <c r="BH45" s="66" t="s">
        <v>307</v>
      </c>
      <c r="BI45" s="66" t="s">
        <v>308</v>
      </c>
      <c r="BJ45" s="66" t="s">
        <v>309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10.808002999999999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10.442603</v>
      </c>
      <c r="O46" s="66" t="s">
        <v>339</v>
      </c>
      <c r="P46" s="66">
        <v>600</v>
      </c>
      <c r="Q46" s="66">
        <v>800</v>
      </c>
      <c r="R46" s="66">
        <v>0</v>
      </c>
      <c r="S46" s="66">
        <v>10000</v>
      </c>
      <c r="T46" s="66">
        <v>788.48580000000004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0.3151583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4.2017449999999998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107.57449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87.157340000000005</v>
      </c>
      <c r="AX46" s="66" t="s">
        <v>340</v>
      </c>
      <c r="AY46" s="66"/>
      <c r="AZ46" s="66"/>
      <c r="BA46" s="66"/>
      <c r="BB46" s="66"/>
      <c r="BC46" s="66"/>
      <c r="BE46" s="66" t="s">
        <v>341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342</v>
      </c>
      <c r="B2" s="62" t="s">
        <v>343</v>
      </c>
      <c r="C2" s="62" t="s">
        <v>283</v>
      </c>
      <c r="D2" s="62">
        <v>58</v>
      </c>
      <c r="E2" s="62">
        <v>2860.5718000000002</v>
      </c>
      <c r="F2" s="62">
        <v>423.73894999999999</v>
      </c>
      <c r="G2" s="62">
        <v>27.481949</v>
      </c>
      <c r="H2" s="62">
        <v>17.242840000000001</v>
      </c>
      <c r="I2" s="62">
        <v>10.239108999999999</v>
      </c>
      <c r="J2" s="62">
        <v>59.223927000000003</v>
      </c>
      <c r="K2" s="62">
        <v>42.65945</v>
      </c>
      <c r="L2" s="62">
        <v>16.564474000000001</v>
      </c>
      <c r="M2" s="62">
        <v>22.770295999999998</v>
      </c>
      <c r="N2" s="62">
        <v>1.0980607</v>
      </c>
      <c r="O2" s="62">
        <v>11.418644</v>
      </c>
      <c r="P2" s="62">
        <v>1349.3107</v>
      </c>
      <c r="Q2" s="62">
        <v>26.035862000000002</v>
      </c>
      <c r="R2" s="62">
        <v>486.60739999999998</v>
      </c>
      <c r="S2" s="62">
        <v>42.008507000000002</v>
      </c>
      <c r="T2" s="62">
        <v>5335.1869999999999</v>
      </c>
      <c r="U2" s="62">
        <v>1.1923543000000001</v>
      </c>
      <c r="V2" s="62">
        <v>15.140510000000001</v>
      </c>
      <c r="W2" s="62">
        <v>228.81440000000001</v>
      </c>
      <c r="X2" s="62">
        <v>71.345089999999999</v>
      </c>
      <c r="Y2" s="62">
        <v>1.6566824</v>
      </c>
      <c r="Z2" s="62">
        <v>1.1873803000000001</v>
      </c>
      <c r="AA2" s="62">
        <v>18.388173999999999</v>
      </c>
      <c r="AB2" s="62">
        <v>1.7077351000000001</v>
      </c>
      <c r="AC2" s="62">
        <v>634.70169999999996</v>
      </c>
      <c r="AD2" s="62">
        <v>6.5214020000000001</v>
      </c>
      <c r="AE2" s="62">
        <v>1.3803993000000001</v>
      </c>
      <c r="AF2" s="62">
        <v>0.50893219999999995</v>
      </c>
      <c r="AG2" s="62">
        <v>346.10309999999998</v>
      </c>
      <c r="AH2" s="62">
        <v>252.46509</v>
      </c>
      <c r="AI2" s="62">
        <v>93.638000000000005</v>
      </c>
      <c r="AJ2" s="62">
        <v>1148.8967</v>
      </c>
      <c r="AK2" s="62">
        <v>6433.4706999999999</v>
      </c>
      <c r="AL2" s="62">
        <v>87.103129999999993</v>
      </c>
      <c r="AM2" s="62">
        <v>2953.9204</v>
      </c>
      <c r="AN2" s="62">
        <v>112.09791</v>
      </c>
      <c r="AO2" s="62">
        <v>10.808002999999999</v>
      </c>
      <c r="AP2" s="62">
        <v>8.3834579999999992</v>
      </c>
      <c r="AQ2" s="62">
        <v>2.4245459999999999</v>
      </c>
      <c r="AR2" s="62">
        <v>10.442603</v>
      </c>
      <c r="AS2" s="62">
        <v>788.48580000000004</v>
      </c>
      <c r="AT2" s="62">
        <v>0.3151583</v>
      </c>
      <c r="AU2" s="62">
        <v>4.2017449999999998</v>
      </c>
      <c r="AV2" s="62">
        <v>107.57449</v>
      </c>
      <c r="AW2" s="62">
        <v>87.157340000000005</v>
      </c>
      <c r="AX2" s="62">
        <v>7.8205419999999998E-2</v>
      </c>
      <c r="AY2" s="62">
        <v>1.0297449000000001</v>
      </c>
      <c r="AZ2" s="62">
        <v>156.01922999999999</v>
      </c>
      <c r="BA2" s="62">
        <v>20.553975999999999</v>
      </c>
      <c r="BB2" s="62">
        <v>5.8203250000000004</v>
      </c>
      <c r="BC2" s="62">
        <v>7.7834034000000001</v>
      </c>
      <c r="BD2" s="62">
        <v>6.9469029999999998</v>
      </c>
      <c r="BE2" s="62">
        <v>0.26493949999999999</v>
      </c>
      <c r="BF2" s="62">
        <v>1.6536502</v>
      </c>
      <c r="BG2" s="62">
        <v>1.1518281E-3</v>
      </c>
      <c r="BH2" s="62">
        <v>1.4234645999999999E-3</v>
      </c>
      <c r="BI2" s="62">
        <v>1.3570739E-3</v>
      </c>
      <c r="BJ2" s="62">
        <v>1.5118074E-2</v>
      </c>
      <c r="BK2" s="62">
        <v>8.8602166000000004E-5</v>
      </c>
      <c r="BL2" s="62">
        <v>0.37310233999999998</v>
      </c>
      <c r="BM2" s="62">
        <v>4.830514</v>
      </c>
      <c r="BN2" s="62">
        <v>1.6891543</v>
      </c>
      <c r="BO2" s="62">
        <v>79.491820000000004</v>
      </c>
      <c r="BP2" s="62">
        <v>14.750973999999999</v>
      </c>
      <c r="BQ2" s="62">
        <v>24.099371000000001</v>
      </c>
      <c r="BR2" s="62">
        <v>82.788640000000001</v>
      </c>
      <c r="BS2" s="62">
        <v>29.176953999999999</v>
      </c>
      <c r="BT2" s="62">
        <v>20.115666999999998</v>
      </c>
      <c r="BU2" s="62">
        <v>0.13229779999999999</v>
      </c>
      <c r="BV2" s="62">
        <v>2.4756391999999999E-2</v>
      </c>
      <c r="BW2" s="62">
        <v>1.2542481000000001</v>
      </c>
      <c r="BX2" s="62">
        <v>1.4585036</v>
      </c>
      <c r="BY2" s="62">
        <v>6.7367380000000004E-2</v>
      </c>
      <c r="BZ2" s="62">
        <v>1.1973506E-3</v>
      </c>
      <c r="CA2" s="62">
        <v>0.44786575000000001</v>
      </c>
      <c r="CB2" s="62">
        <v>1.3032386E-2</v>
      </c>
      <c r="CC2" s="62">
        <v>7.8164670000000006E-2</v>
      </c>
      <c r="CD2" s="62">
        <v>1.0173542</v>
      </c>
      <c r="CE2" s="62">
        <v>2.3617237999999999E-2</v>
      </c>
      <c r="CF2" s="62">
        <v>5.7413787000000001E-2</v>
      </c>
      <c r="CG2" s="62">
        <v>4.9500000000000003E-7</v>
      </c>
      <c r="CH2" s="62">
        <v>8.9303160000000006E-3</v>
      </c>
      <c r="CI2" s="62">
        <v>3.1856545000000002E-3</v>
      </c>
      <c r="CJ2" s="62">
        <v>2.3180942999999998</v>
      </c>
      <c r="CK2" s="62">
        <v>4.360053E-3</v>
      </c>
      <c r="CL2" s="62">
        <v>1.1398108</v>
      </c>
      <c r="CM2" s="62">
        <v>4.5201549999999999</v>
      </c>
      <c r="CN2" s="62">
        <v>2269.5329999999999</v>
      </c>
      <c r="CO2" s="62">
        <v>3806.2289999999998</v>
      </c>
      <c r="CP2" s="62">
        <v>1414.2375</v>
      </c>
      <c r="CQ2" s="62">
        <v>721.24670000000003</v>
      </c>
      <c r="CR2" s="62">
        <v>401.81195000000002</v>
      </c>
      <c r="CS2" s="62">
        <v>584.73710000000005</v>
      </c>
      <c r="CT2" s="62">
        <v>2170.8476999999998</v>
      </c>
      <c r="CU2" s="62">
        <v>1008.1192</v>
      </c>
      <c r="CV2" s="62">
        <v>1915.6171999999999</v>
      </c>
      <c r="CW2" s="62">
        <v>1051.4390000000001</v>
      </c>
      <c r="CX2" s="62">
        <v>345.73853000000003</v>
      </c>
      <c r="CY2" s="62">
        <v>3240.4506999999999</v>
      </c>
      <c r="CZ2" s="62">
        <v>1188.3137999999999</v>
      </c>
      <c r="DA2" s="62">
        <v>3091.1594</v>
      </c>
      <c r="DB2" s="62">
        <v>3552.5756999999999</v>
      </c>
      <c r="DC2" s="62">
        <v>3856.2737000000002</v>
      </c>
      <c r="DD2" s="62">
        <v>6081.1772000000001</v>
      </c>
      <c r="DE2" s="62">
        <v>985.21</v>
      </c>
      <c r="DF2" s="62">
        <v>4396.2812000000004</v>
      </c>
      <c r="DG2" s="62">
        <v>1328.2992999999999</v>
      </c>
      <c r="DH2" s="62">
        <v>50.373894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20.553975999999999</v>
      </c>
      <c r="B6">
        <f>BB2</f>
        <v>5.8203250000000004</v>
      </c>
      <c r="C6">
        <f>BC2</f>
        <v>7.7834034000000001</v>
      </c>
      <c r="D6">
        <f>BD2</f>
        <v>6.9469029999999998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22477</v>
      </c>
      <c r="C2" s="57">
        <f ca="1">YEAR(TODAY())-YEAR(B2)+IF(TODAY()&gt;=DATE(YEAR(TODAY()),MONTH(B2),DAY(B2)),0,-1)</f>
        <v>58</v>
      </c>
      <c r="E2" s="53">
        <v>166</v>
      </c>
      <c r="F2" s="54" t="s">
        <v>40</v>
      </c>
      <c r="G2" s="53">
        <v>73</v>
      </c>
      <c r="H2" s="52" t="s">
        <v>42</v>
      </c>
      <c r="I2" s="73">
        <f>ROUND(G3/E3^2,1)</f>
        <v>26.5</v>
      </c>
    </row>
    <row r="3" spans="1:9" x14ac:dyDescent="0.4">
      <c r="E3" s="52">
        <f>E2/100</f>
        <v>1.66</v>
      </c>
      <c r="F3" s="52" t="s">
        <v>41</v>
      </c>
      <c r="G3" s="52">
        <f>G2</f>
        <v>73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김창석, ID : H1900101)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14:31:39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43803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58</v>
      </c>
      <c r="G12" s="152"/>
      <c r="H12" s="152"/>
      <c r="I12" s="152"/>
      <c r="K12" s="123">
        <f>'개인정보 및 신체계측 입력'!E2</f>
        <v>166</v>
      </c>
      <c r="L12" s="124"/>
      <c r="M12" s="117">
        <f>'개인정보 및 신체계측 입력'!G2</f>
        <v>73</v>
      </c>
      <c r="N12" s="118"/>
      <c r="O12" s="113" t="s">
        <v>272</v>
      </c>
      <c r="P12" s="107"/>
      <c r="Q12" s="110">
        <f>'개인정보 및 신체계측 입력'!I2</f>
        <v>26.5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김창석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83.013999999999996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5.3840000000000003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11.602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9.4</v>
      </c>
      <c r="L72" s="37" t="s">
        <v>54</v>
      </c>
      <c r="M72" s="37">
        <f>ROUND('DRIs DATA'!K8,1)</f>
        <v>7.1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64.88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126.17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71.349999999999994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113.85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43.26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428.9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108.08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2020-03-12T06:16:04Z</dcterms:modified>
</cp:coreProperties>
</file>