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<sst xmlns="http://schemas.openxmlformats.org/spreadsheetml/2006/main" count="692" uniqueCount="338">
  <si>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</si>
  <si>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</si>
  <si>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</si>
  <si>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</si>
  <si>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</si>
  <si>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</si>
  <si>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</si>
  <si>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</si>
  <si>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</si>
  <si>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</si>
  <si>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</si>
  <si>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</si>
  <si>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</si>
  <si>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</si>
  <si>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</si>
  <si>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</si>
  <si>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</si>
  <si>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</si>
  <si>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</si>
  <si>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</si>
  <si>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</si>
  <si>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</si>
  <si>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</si>
  <si>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</si>
  <si>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</si>
  <si>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</si>
  <si>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</si>
  <si>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</si>
  <si>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</si>
  <si>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</si>
  <si>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</si>
  <si>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</si>
  <si>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</si>
  <si>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</si>
  <si>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</si>
  <si>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</si>
  <si>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</si>
  <si>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</si>
  <si>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</si>
  <si>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</si>
  <si>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</si>
  <si>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</si>
  <si>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</si>
  <si>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</si>
  <si>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</si>
  <si>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</si>
  <si>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</si>
  <si>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</si>
  <si>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</si>
  <si>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</si>
  <si>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</si>
  <si>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</si>
  <si>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</si>
  <si>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</si>
  <si>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</si>
  <si>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</si>
  <si>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</si>
  <si>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</si>
  <si>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</si>
  <si>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</si>
  <si>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</si>
  <si>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</si>
  <si>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</si>
  <si>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</si>
  <si>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</si>
  <si>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</si>
  <si>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</si>
  <si>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</si>
  <si>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</si>
  <si>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</si>
  <si>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</si>
  <si>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</si>
  <si>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</si>
  <si>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</si>
  <si>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</si>
  <si>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</si>
  <si>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</si>
  <si>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</si>
  <si>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</si>
  <si>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</si>
  <si>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</si>
  <si>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</si>
  <si>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</si>
  <si>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</si>
  <si>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</si>
  <si>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</si>
  <si>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</si>
  <si>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</si>
  <si>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</si>
  <si>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</si>
  <si>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</si>
  <si>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</si>
  <si>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</si>
  <si>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</si>
  <si>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</si>
  <si>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</si>
  <si>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</si>
  <si>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</si>
  <si>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</si>
  <si>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</si>
  <si>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</si>
  <si>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</si>
  <si>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</si>
  <si>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</si>
  <si>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</si>
  <si>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</si>
  <si>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</si>
  <si>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</si>
  <si>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</si>
  <si>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</si>
  <si>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</si>
  <si>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</si>
  <si>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</si>
  <si>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</si>
  <si>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</si>
  <si>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</si>
  <si>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</si>
  <si>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</si>
  <si>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</si>
  <si>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</si>
  <si>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</si>
  <si>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</si>
  <si>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</si>
  <si>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</si>
  <si>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</si>
  <si>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</si>
  <si>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</si>
  <si>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</si>
  <si>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</si>
  <si>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</si>
  <si>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</si>
  <si>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</si>
  <si>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</si>
  <si>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</si>
  <si>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</si>
  <si>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</si>
  <si>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</si>
  <si>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</si>
  <si>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</si>
  <si>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</si>
  <si>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</si>
  <si>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</si>
  <si>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</si>
  <si>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</si>
  <si>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</si>
  <si>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</si>
  <si>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</si>
  <si>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</si>
  <si>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</si>
  <si>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</si>
  <si>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</si>
  <si>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</si>
  <si>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</si>
  <si>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</si>
  <si>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</si>
  <si>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</si>
  <si>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</si>
  <si>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</si>
  <si>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</si>
  <si>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</si>
  <si>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</si>
  <si>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</si>
  <si>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</si>
  <si>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</si>
  <si>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</si>
  <si>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</si>
  <si>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</si>
  <si>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</si>
  <si>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</si>
  <si>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</si>
  <si>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</si>
  <si>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</si>
  <si>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</si>
  <si>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</si>
  <si>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</si>
  <si>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</si>
  <si>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</si>
  <si>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</si>
  <si>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</si>
  <si>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</si>
  <si>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</si>
  <si>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</si>
  <si>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</si>
  <si>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</si>
  <si>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</si>
  <si>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</si>
  <si>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</si>
  <si>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</si>
  <si>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</si>
  <si>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</si>
  <si>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</si>
  <si>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</si>
  <si>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</si>
  <si>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</si>
  <si>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</si>
  <si>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</si>
  <si>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</si>
  <si>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</si>
  <si>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</si>
  <si>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</si>
  <si>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</si>
  <si>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</si>
  <si>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</si>
  <si>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</si>
  <si>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</si>
  <si>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</si>
  <si>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</si>
  <si>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</si>
  <si>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</si>
  <si>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</si>
  <si>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</si>
  <si>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</si>
  <si>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</si>
  <si>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</si>
  <si>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</si>
  <si>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</si>
  <si>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</si>
  <si>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</si>
  <si>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</si>
  <si>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</si>
  <si>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</si>
  <si>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</si>
  <si>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</si>
  <si>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</si>
  <si>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</si>
  <si>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</si>
  <si>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</si>
  <si>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</si>
  <si>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</si>
  <si>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</si>
  <si>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</si>
  <si>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</si>
  <si>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</si>
  <si>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</si>
  <si>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</si>
  <si>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</si>
  <si>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</si>
  <si>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</si>
  <si>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</si>
  <si>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</si>
  <si>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</si>
  <si>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</si>
  <si>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</si>
  <si>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</si>
  <si>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</si>
  <si>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</si>
  <si>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</si>
  <si>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</si>
  <si>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</si>
  <si>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</si>
  <si>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</si>
  <si>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</si>
  <si>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</si>
  <si>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</si>
  <si>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</si>
  <si>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</si>
  <si>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</si>
  <si>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</si>
  <si>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</si>
  <si>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</si>
  <si>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</si>
  <si>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</si>
  <si>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</si>
  <si>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</si>
  <si>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</si>
  <si>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</si>
  <si>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</si>
  <si>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</si>
  <si>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</si>
  <si>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</si>
  <si>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</si>
  <si>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</si>
  <si>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</si>
  <si>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</si>
  <si>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</si>
  <si>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</si>
  <si>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</si>
  <si>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</si>
  <si>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</si>
  <si>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</si>
  <si>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</si>
  <si>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</si>
  <si>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</si>
  <si>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</si>
  <si>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</si>
  <si>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</si>
  <si>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</si>
  <si>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</si>
  <si>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</si>
  <si>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</si>
  <si>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</si>
  <si>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</si>
  <si>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</si>
  <si>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</si>
  <si>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</si>
  <si>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</si>
  <si>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</si>
  <si>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</si>
  <si>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</si>
  <si>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</si>
  <si>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</si>
  <si>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</si>
  <si>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</si>
  <si>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</si>
  <si>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</si>
  <si>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</si>
  <si>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</si>
  <si>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</si>
  <si>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</si>
  <si>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</si>
  <si>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</si>
  <si>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</si>
  <si>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</si>
  <si>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</si>
  <si>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</si>
  <si>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</si>
  <si>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</si>
  <si>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</si>
  <si>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</si>
  <si>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</si>
  <si>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</si>
  <si>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</si>
  <si>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(설문지 : FFQ 95문항 설문지, 사용자 : 성정순, ID : H1900102)</t>
  </si>
  <si>
    <t>출력시각</t>
    <phoneticPr fontId="1" type="noConversion"/>
  </si>
  <si>
    <t>2020년 03월 12일 14:30:34</t>
  </si>
  <si>
    <t>불포화지방산</t>
    <phoneticPr fontId="1" type="noConversion"/>
  </si>
  <si>
    <t>섭취량</t>
    <phoneticPr fontId="1" type="noConversion"/>
  </si>
  <si>
    <t>권장섭취량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</si>
  <si>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</si>
  <si>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</si>
  <si>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</si>
  <si>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염소</t>
    <phoneticPr fontId="1" type="noConversion"/>
  </si>
  <si>
    <t>구리</t>
    <phoneticPr fontId="1" type="noConversion"/>
  </si>
  <si>
    <t>요오드</t>
    <phoneticPr fontId="1" type="noConversion"/>
  </si>
  <si>
    <t>몰리브덴(ug/일)</t>
    <phoneticPr fontId="1" type="noConversion"/>
  </si>
  <si>
    <t>H1900102</t>
  </si>
  <si>
    <t>성정순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</si>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</sst>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69.362403999999998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9056"/>
        <c:axId val="361659448"/>
      </c:barChart>
      <c:catAx>
        <c:axId val="36165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9448"/>
        <c:crosses val="autoZero"/>
        <c:auto val="1"/>
        <c:lblAlgn val="ctr"/>
        <c:lblOffset val="100"/>
        <c:noMultiLvlLbl val="0"/>
      </c:catAx>
      <c:valAx>
        <c:axId val="36165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2.7254421999999998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201176"/>
        <c:axId val="294718752"/>
      </c:barChart>
      <c:catAx>
        <c:axId val="29620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8752"/>
        <c:crosses val="autoZero"/>
        <c:auto val="1"/>
        <c:lblAlgn val="ctr"/>
        <c:lblOffset val="100"/>
        <c:noMultiLvlLbl val="0"/>
      </c:catAx>
      <c:valAx>
        <c:axId val="29471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20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3.8311698000000001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9536"/>
        <c:axId val="294720320"/>
      </c:barChart>
      <c:catAx>
        <c:axId val="29471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20320"/>
        <c:crosses val="autoZero"/>
        <c:auto val="1"/>
        <c:lblAlgn val="ctr"/>
        <c:lblOffset val="100"/>
        <c:noMultiLvlLbl val="0"/>
      </c:catAx>
      <c:valAx>
        <c:axId val="29472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1433.2201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9928"/>
        <c:axId val="294717968"/>
      </c:barChart>
      <c:catAx>
        <c:axId val="29471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7968"/>
        <c:crosses val="autoZero"/>
        <c:auto val="1"/>
        <c:lblAlgn val="ctr"/>
        <c:lblOffset val="100"/>
        <c:noMultiLvlLbl val="0"/>
      </c:catAx>
      <c:valAx>
        <c:axId val="29471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5348.4279999999999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39688"/>
        <c:axId val="360139296"/>
      </c:barChart>
      <c:catAx>
        <c:axId val="36013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9296"/>
        <c:crosses val="autoZero"/>
        <c:auto val="1"/>
        <c:lblAlgn val="ctr"/>
        <c:lblOffset val="100"/>
        <c:noMultiLvlLbl val="0"/>
      </c:catAx>
      <c:valAx>
        <c:axId val="3601392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3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313.99691999999999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38120"/>
        <c:axId val="360141648"/>
      </c:barChart>
      <c:catAx>
        <c:axId val="3601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41648"/>
        <c:crosses val="autoZero"/>
        <c:auto val="1"/>
        <c:lblAlgn val="ctr"/>
        <c:lblOffset val="100"/>
        <c:noMultiLvlLbl val="0"/>
      </c:catAx>
      <c:valAx>
        <c:axId val="36014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195.08275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38512"/>
        <c:axId val="360140472"/>
      </c:barChart>
      <c:catAx>
        <c:axId val="3601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40472"/>
        <c:crosses val="autoZero"/>
        <c:auto val="1"/>
        <c:lblAlgn val="ctr"/>
        <c:lblOffset val="100"/>
        <c:noMultiLvlLbl val="0"/>
      </c:catAx>
      <c:valAx>
        <c:axId val="36014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11.730197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3216"/>
        <c:axId val="117683608"/>
      </c:barChart>
      <c:catAx>
        <c:axId val="11768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3608"/>
        <c:crosses val="autoZero"/>
        <c:auto val="1"/>
        <c:lblAlgn val="ctr"/>
        <c:lblOffset val="100"/>
        <c:noMultiLvlLbl val="0"/>
      </c:catAx>
      <c:valAx>
        <c:axId val="11768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884.07989999999995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4784"/>
        <c:axId val="117682824"/>
      </c:barChart>
      <c:catAx>
        <c:axId val="11768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2824"/>
        <c:crosses val="autoZero"/>
        <c:auto val="1"/>
        <c:lblAlgn val="ctr"/>
        <c:lblOffset val="100"/>
        <c:noMultiLvlLbl val="0"/>
      </c:catAx>
      <c:valAx>
        <c:axId val="1176828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9.6213119999999999E-3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6392"/>
        <c:axId val="116687176"/>
      </c:barChart>
      <c:catAx>
        <c:axId val="11668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7176"/>
        <c:crosses val="autoZero"/>
        <c:auto val="1"/>
        <c:lblAlgn val="ctr"/>
        <c:lblOffset val="100"/>
        <c:noMultiLvlLbl val="0"/>
      </c:catAx>
      <c:valAx>
        <c:axId val="11668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5.2367980000000003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9136"/>
        <c:axId val="116686000"/>
      </c:barChart>
      <c:catAx>
        <c:axId val="11668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6000"/>
        <c:crosses val="autoZero"/>
        <c:auto val="1"/>
        <c:lblAlgn val="ctr"/>
        <c:lblOffset val="100"/>
        <c:noMultiLvlLbl val="0"/>
      </c:catAx>
      <c:valAx>
        <c:axId val="116686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47.730069999999998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6304"/>
        <c:axId val="297575128"/>
      </c:barChart>
      <c:catAx>
        <c:axId val="29757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5128"/>
        <c:crosses val="autoZero"/>
        <c:auto val="1"/>
        <c:lblAlgn val="ctr"/>
        <c:lblOffset val="100"/>
        <c:noMultiLvlLbl val="0"/>
      </c:catAx>
      <c:valAx>
        <c:axId val="297575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80.199295000000006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044160"/>
        <c:axId val="294043376"/>
      </c:barChart>
      <c:catAx>
        <c:axId val="29404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043376"/>
        <c:crosses val="autoZero"/>
        <c:auto val="1"/>
        <c:lblAlgn val="ctr"/>
        <c:lblOffset val="100"/>
        <c:noMultiLvlLbl val="0"/>
      </c:catAx>
      <c:valAx>
        <c:axId val="29404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0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74.669075000000007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045336"/>
        <c:axId val="372860528"/>
      </c:barChart>
      <c:catAx>
        <c:axId val="29404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60528"/>
        <c:crosses val="autoZero"/>
        <c:auto val="1"/>
        <c:lblAlgn val="ctr"/>
        <c:lblOffset val="100"/>
        <c:noMultiLvlLbl val="0"/>
      </c:catAx>
      <c:valAx>
        <c:axId val="37286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04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14.403</c:v>
                </c:pt>
                <c:pt idx="1">
                  <c:v>11.148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75129192"/>
        <c:axId val="375126056"/>
      </c:barChart>
      <c:catAx>
        <c:axId val="37512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26056"/>
        <c:crosses val="autoZero"/>
        <c:auto val="1"/>
        <c:lblAlgn val="ctr"/>
        <c:lblOffset val="100"/>
        <c:noMultiLvlLbl val="0"/>
      </c:catAx>
      <c:valAx>
        <c:axId val="37512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2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8.5294749999999997</c:v>
                </c:pt>
                <c:pt idx="1">
                  <c:v>10.473312</c:v>
                </c:pt>
                <c:pt idx="2">
                  <c:v>12.166038500000001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1482.9241999999999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2808528"/>
        <c:axId val="362808920"/>
      </c:barChart>
      <c:catAx>
        <c:axId val="36280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2808920"/>
        <c:crosses val="autoZero"/>
        <c:auto val="1"/>
        <c:lblAlgn val="ctr"/>
        <c:lblOffset val="100"/>
        <c:noMultiLvlLbl val="0"/>
      </c:catAx>
      <c:valAx>
        <c:axId val="36280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280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30.153155999999999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2809704"/>
        <c:axId val="362810096"/>
      </c:barChart>
      <c:catAx>
        <c:axId val="36280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2810096"/>
        <c:crosses val="autoZero"/>
        <c:auto val="1"/>
        <c:lblAlgn val="ctr"/>
        <c:lblOffset val="100"/>
        <c:noMultiLvlLbl val="0"/>
      </c:catAx>
      <c:valAx>
        <c:axId val="36281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280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74.025999999999996</c:v>
                </c:pt>
                <c:pt idx="1">
                  <c:v>9.4429999999999996</c:v>
                </c:pt>
                <c:pt idx="2">
                  <c:v>16.530999999999999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2810880"/>
        <c:axId val="362811272"/>
      </c:barChart>
      <c:catAx>
        <c:axId val="3628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2811272"/>
        <c:crosses val="autoZero"/>
        <c:auto val="1"/>
        <c:lblAlgn val="ctr"/>
        <c:lblOffset val="100"/>
        <c:noMultiLvlLbl val="0"/>
      </c:catAx>
      <c:valAx>
        <c:axId val="36281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28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1831.5752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2812056"/>
        <c:axId val="362812448"/>
      </c:barChart>
      <c:catAx>
        <c:axId val="36281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2812448"/>
        <c:crosses val="autoZero"/>
        <c:auto val="1"/>
        <c:lblAlgn val="ctr"/>
        <c:lblOffset val="100"/>
        <c:noMultiLvlLbl val="0"/>
      </c:catAx>
      <c:valAx>
        <c:axId val="36281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281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276.33672999999999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2813232"/>
        <c:axId val="362813624"/>
      </c:barChart>
      <c:catAx>
        <c:axId val="36281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2813624"/>
        <c:crosses val="autoZero"/>
        <c:auto val="1"/>
        <c:lblAlgn val="ctr"/>
        <c:lblOffset val="100"/>
        <c:noMultiLvlLbl val="0"/>
      </c:catAx>
      <c:valAx>
        <c:axId val="36281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281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1053.8269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2814408"/>
        <c:axId val="362814800"/>
      </c:barChart>
      <c:catAx>
        <c:axId val="36281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2814800"/>
        <c:crosses val="autoZero"/>
        <c:auto val="1"/>
        <c:lblAlgn val="ctr"/>
        <c:lblOffset val="100"/>
        <c:noMultiLvlLbl val="0"/>
      </c:catAx>
      <c:valAx>
        <c:axId val="36281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281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2.5178720000000001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5912"/>
        <c:axId val="297577480"/>
      </c:barChart>
      <c:catAx>
        <c:axId val="29757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7480"/>
        <c:crosses val="autoZero"/>
        <c:auto val="1"/>
        <c:lblAlgn val="ctr"/>
        <c:lblOffset val="100"/>
        <c:noMultiLvlLbl val="0"/>
      </c:catAx>
      <c:valAx>
        <c:axId val="29757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14732.513999999999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2815584"/>
        <c:axId val="115542240"/>
      </c:barChart>
      <c:catAx>
        <c:axId val="36281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542240"/>
        <c:crosses val="autoZero"/>
        <c:auto val="1"/>
        <c:lblAlgn val="ctr"/>
        <c:lblOffset val="100"/>
        <c:noMultiLvlLbl val="0"/>
      </c:catAx>
      <c:valAx>
        <c:axId val="11554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281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26.588270000000001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543024"/>
        <c:axId val="115543416"/>
      </c:barChart>
      <c:catAx>
        <c:axId val="11554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543416"/>
        <c:crosses val="autoZero"/>
        <c:auto val="1"/>
        <c:lblAlgn val="ctr"/>
        <c:lblOffset val="100"/>
        <c:noMultiLvlLbl val="0"/>
      </c:catAx>
      <c:valAx>
        <c:axId val="11554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54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2.1254447000000001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544200"/>
        <c:axId val="115544592"/>
      </c:barChart>
      <c:catAx>
        <c:axId val="11554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544592"/>
        <c:crosses val="autoZero"/>
        <c:auto val="1"/>
        <c:lblAlgn val="ctr"/>
        <c:lblOffset val="100"/>
        <c:noMultiLvlLbl val="0"/>
      </c:catAx>
      <c:valAx>
        <c:axId val="11554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54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782.19119999999998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5520"/>
        <c:axId val="297578264"/>
      </c:barChart>
      <c:catAx>
        <c:axId val="29757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8264"/>
        <c:crosses val="autoZero"/>
        <c:auto val="1"/>
        <c:lblAlgn val="ctr"/>
        <c:lblOffset val="100"/>
        <c:noMultiLvlLbl val="0"/>
      </c:catAx>
      <c:valAx>
        <c:axId val="29757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2.2741446000000001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3552"/>
        <c:axId val="297876688"/>
      </c:barChart>
      <c:catAx>
        <c:axId val="29787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6688"/>
        <c:crosses val="autoZero"/>
        <c:auto val="1"/>
        <c:lblAlgn val="ctr"/>
        <c:lblOffset val="100"/>
        <c:noMultiLvlLbl val="0"/>
      </c:catAx>
      <c:valAx>
        <c:axId val="297876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21.195620000000002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4336"/>
        <c:axId val="297877080"/>
      </c:barChart>
      <c:catAx>
        <c:axId val="29787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7080"/>
        <c:crosses val="autoZero"/>
        <c:auto val="1"/>
        <c:lblAlgn val="ctr"/>
        <c:lblOffset val="100"/>
        <c:noMultiLvlLbl val="0"/>
      </c:catAx>
      <c:valAx>
        <c:axId val="29787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2.1254447000000001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5904"/>
        <c:axId val="297875120"/>
      </c:barChart>
      <c:catAx>
        <c:axId val="29787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5120"/>
        <c:crosses val="autoZero"/>
        <c:auto val="1"/>
        <c:lblAlgn val="ctr"/>
        <c:lblOffset val="100"/>
        <c:noMultiLvlLbl val="0"/>
      </c:catAx>
      <c:valAx>
        <c:axId val="29787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1183.2429999999999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200392"/>
        <c:axId val="296198432"/>
      </c:barChart>
      <c:catAx>
        <c:axId val="29620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198432"/>
        <c:crosses val="autoZero"/>
        <c:auto val="1"/>
        <c:lblAlgn val="ctr"/>
        <c:lblOffset val="100"/>
        <c:noMultiLvlLbl val="0"/>
      </c:catAx>
      <c:valAx>
        <c:axId val="29619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20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9.7886089999999992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200000"/>
        <c:axId val="296199216"/>
      </c:barChart>
      <c:catAx>
        <c:axId val="29620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199216"/>
        <c:crosses val="autoZero"/>
        <c:auto val="1"/>
        <c:lblAlgn val="ctr"/>
        <c:lblOffset val="100"/>
        <c:noMultiLvlLbl val="0"/>
      </c:catAx>
      <c:valAx>
        <c:axId val="29619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2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성정순, ID : H1900102)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14:30:34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1831.5752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69.362403999999998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47.730069999999998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74.025999999999996</v>
      </c>
      <c r="G8" s="60">
        <f>'DRIs DATA 입력'!G8</f>
        <v>9.4429999999999996</v>
      </c>
      <c r="H8" s="60">
        <f>'DRIs DATA 입력'!H8</f>
        <v>16.530999999999999</v>
      </c>
      <c r="I8" s="47"/>
      <c r="J8" s="60" t="s">
        <v>217</v>
      </c>
      <c r="K8" s="60">
        <f>'DRIs DATA 입력'!K8</f>
        <v>14.403</v>
      </c>
      <c r="L8" s="60">
        <f>'DRIs DATA 입력'!L8</f>
        <v>11.148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1482.9241999999999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30.153155999999999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2.5178720000000001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782.19119999999998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276.33672999999999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2.512121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2.2741446000000001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21.195620000000002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2.1254447000000001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1183.2429999999999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9.7886089999999992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2.7254421999999998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3.8311698000000001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1053.8269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1433.2201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14732.513999999999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5348.4279999999999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313.99691999999999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195.08275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26.588270000000001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11.730197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884.07989999999995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9.6213119999999999E-3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5.2367980000000003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80.199295000000006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74.669075000000007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322</v>
      </c>
      <c r="G1" s="63" t="s">
        <v>323</v>
      </c>
      <c r="H1" s="62" t="s">
        <v>324</v>
      </c>
    </row>
    <row r="3" spans="1:27" x14ac:dyDescent="0.4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278</v>
      </c>
      <c r="B4" s="70"/>
      <c r="C4" s="70"/>
      <c r="E4" s="67" t="s">
        <v>279</v>
      </c>
      <c r="F4" s="68"/>
      <c r="G4" s="68"/>
      <c r="H4" s="69"/>
      <c r="J4" s="67" t="s">
        <v>325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280</v>
      </c>
      <c r="V4" s="70"/>
      <c r="W4" s="70"/>
      <c r="X4" s="70"/>
      <c r="Y4" s="70"/>
      <c r="Z4" s="70"/>
    </row>
    <row r="5" spans="1:27" x14ac:dyDescent="0.4">
      <c r="A5" s="66"/>
      <c r="B5" s="66" t="s">
        <v>281</v>
      </c>
      <c r="C5" s="66" t="s">
        <v>326</v>
      </c>
      <c r="E5" s="66"/>
      <c r="F5" s="66" t="s">
        <v>51</v>
      </c>
      <c r="G5" s="66" t="s">
        <v>282</v>
      </c>
      <c r="H5" s="66" t="s">
        <v>47</v>
      </c>
      <c r="J5" s="66"/>
      <c r="K5" s="66" t="s">
        <v>283</v>
      </c>
      <c r="L5" s="66" t="s">
        <v>284</v>
      </c>
      <c r="N5" s="66"/>
      <c r="O5" s="66" t="s">
        <v>285</v>
      </c>
      <c r="P5" s="66" t="s">
        <v>327</v>
      </c>
      <c r="Q5" s="66" t="s">
        <v>286</v>
      </c>
      <c r="R5" s="66" t="s">
        <v>287</v>
      </c>
      <c r="S5" s="66" t="s">
        <v>326</v>
      </c>
      <c r="U5" s="66"/>
      <c r="V5" s="66" t="s">
        <v>285</v>
      </c>
      <c r="W5" s="66" t="s">
        <v>327</v>
      </c>
      <c r="X5" s="66" t="s">
        <v>286</v>
      </c>
      <c r="Y5" s="66" t="s">
        <v>287</v>
      </c>
      <c r="Z5" s="66" t="s">
        <v>326</v>
      </c>
    </row>
    <row r="6" spans="1:27" x14ac:dyDescent="0.4">
      <c r="A6" s="66" t="s">
        <v>278</v>
      </c>
      <c r="B6" s="66">
        <v>1800</v>
      </c>
      <c r="C6" s="66">
        <v>1831.5752</v>
      </c>
      <c r="E6" s="66" t="s">
        <v>288</v>
      </c>
      <c r="F6" s="66">
        <v>55</v>
      </c>
      <c r="G6" s="66">
        <v>15</v>
      </c>
      <c r="H6" s="66">
        <v>7</v>
      </c>
      <c r="J6" s="66" t="s">
        <v>288</v>
      </c>
      <c r="K6" s="66">
        <v>0.1</v>
      </c>
      <c r="L6" s="66">
        <v>4</v>
      </c>
      <c r="N6" s="66" t="s">
        <v>289</v>
      </c>
      <c r="O6" s="66">
        <v>40</v>
      </c>
      <c r="P6" s="66">
        <v>50</v>
      </c>
      <c r="Q6" s="66">
        <v>0</v>
      </c>
      <c r="R6" s="66">
        <v>0</v>
      </c>
      <c r="S6" s="66">
        <v>69.362403999999998</v>
      </c>
      <c r="U6" s="66" t="s">
        <v>290</v>
      </c>
      <c r="V6" s="66">
        <v>0</v>
      </c>
      <c r="W6" s="66">
        <v>0</v>
      </c>
      <c r="X6" s="66">
        <v>20</v>
      </c>
      <c r="Y6" s="66">
        <v>0</v>
      </c>
      <c r="Z6" s="66">
        <v>47.730069999999998</v>
      </c>
    </row>
    <row r="7" spans="1:27" x14ac:dyDescent="0.4">
      <c r="E7" s="66" t="s">
        <v>291</v>
      </c>
      <c r="F7" s="66">
        <v>65</v>
      </c>
      <c r="G7" s="66">
        <v>30</v>
      </c>
      <c r="H7" s="66">
        <v>20</v>
      </c>
      <c r="J7" s="66" t="s">
        <v>291</v>
      </c>
      <c r="K7" s="66">
        <v>1</v>
      </c>
      <c r="L7" s="66">
        <v>10</v>
      </c>
    </row>
    <row r="8" spans="1:27" x14ac:dyDescent="0.4">
      <c r="E8" s="66" t="s">
        <v>292</v>
      </c>
      <c r="F8" s="66">
        <v>74.025999999999996</v>
      </c>
      <c r="G8" s="66">
        <v>9.4429999999999996</v>
      </c>
      <c r="H8" s="66">
        <v>16.530999999999999</v>
      </c>
      <c r="J8" s="66" t="s">
        <v>292</v>
      </c>
      <c r="K8" s="66">
        <v>14.403</v>
      </c>
      <c r="L8" s="66">
        <v>11.148</v>
      </c>
    </row>
    <row r="13" spans="1:27" x14ac:dyDescent="0.4">
      <c r="A13" s="71" t="s">
        <v>293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294</v>
      </c>
      <c r="B14" s="70"/>
      <c r="C14" s="70"/>
      <c r="D14" s="70"/>
      <c r="E14" s="70"/>
      <c r="F14" s="70"/>
      <c r="H14" s="70" t="s">
        <v>295</v>
      </c>
      <c r="I14" s="70"/>
      <c r="J14" s="70"/>
      <c r="K14" s="70"/>
      <c r="L14" s="70"/>
      <c r="M14" s="70"/>
      <c r="O14" s="70" t="s">
        <v>296</v>
      </c>
      <c r="P14" s="70"/>
      <c r="Q14" s="70"/>
      <c r="R14" s="70"/>
      <c r="S14" s="70"/>
      <c r="T14" s="70"/>
      <c r="V14" s="70" t="s">
        <v>297</v>
      </c>
      <c r="W14" s="70"/>
      <c r="X14" s="70"/>
      <c r="Y14" s="70"/>
      <c r="Z14" s="70"/>
      <c r="AA14" s="70"/>
    </row>
    <row r="15" spans="1:27" x14ac:dyDescent="0.4">
      <c r="A15" s="66"/>
      <c r="B15" s="66" t="s">
        <v>285</v>
      </c>
      <c r="C15" s="66" t="s">
        <v>327</v>
      </c>
      <c r="D15" s="66" t="s">
        <v>286</v>
      </c>
      <c r="E15" s="66" t="s">
        <v>287</v>
      </c>
      <c r="F15" s="66" t="s">
        <v>326</v>
      </c>
      <c r="H15" s="66"/>
      <c r="I15" s="66" t="s">
        <v>285</v>
      </c>
      <c r="J15" s="66" t="s">
        <v>327</v>
      </c>
      <c r="K15" s="66" t="s">
        <v>286</v>
      </c>
      <c r="L15" s="66" t="s">
        <v>287</v>
      </c>
      <c r="M15" s="66" t="s">
        <v>326</v>
      </c>
      <c r="O15" s="66"/>
      <c r="P15" s="66" t="s">
        <v>285</v>
      </c>
      <c r="Q15" s="66" t="s">
        <v>327</v>
      </c>
      <c r="R15" s="66" t="s">
        <v>286</v>
      </c>
      <c r="S15" s="66" t="s">
        <v>287</v>
      </c>
      <c r="T15" s="66" t="s">
        <v>326</v>
      </c>
      <c r="V15" s="66"/>
      <c r="W15" s="66" t="s">
        <v>285</v>
      </c>
      <c r="X15" s="66" t="s">
        <v>327</v>
      </c>
      <c r="Y15" s="66" t="s">
        <v>286</v>
      </c>
      <c r="Z15" s="66" t="s">
        <v>287</v>
      </c>
      <c r="AA15" s="66" t="s">
        <v>326</v>
      </c>
    </row>
    <row r="16" spans="1:27" x14ac:dyDescent="0.4">
      <c r="A16" s="66" t="s">
        <v>298</v>
      </c>
      <c r="B16" s="66">
        <v>430</v>
      </c>
      <c r="C16" s="66">
        <v>600</v>
      </c>
      <c r="D16" s="66">
        <v>0</v>
      </c>
      <c r="E16" s="66">
        <v>3000</v>
      </c>
      <c r="F16" s="66">
        <v>1482.9241999999999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30.153155999999999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2.5178720000000001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782.19119999999998</v>
      </c>
    </row>
    <row r="23" spans="1:62" x14ac:dyDescent="0.4">
      <c r="A23" s="71" t="s">
        <v>299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300</v>
      </c>
      <c r="B24" s="70"/>
      <c r="C24" s="70"/>
      <c r="D24" s="70"/>
      <c r="E24" s="70"/>
      <c r="F24" s="70"/>
      <c r="H24" s="70" t="s">
        <v>301</v>
      </c>
      <c r="I24" s="70"/>
      <c r="J24" s="70"/>
      <c r="K24" s="70"/>
      <c r="L24" s="70"/>
      <c r="M24" s="70"/>
      <c r="O24" s="70" t="s">
        <v>328</v>
      </c>
      <c r="P24" s="70"/>
      <c r="Q24" s="70"/>
      <c r="R24" s="70"/>
      <c r="S24" s="70"/>
      <c r="T24" s="70"/>
      <c r="V24" s="70" t="s">
        <v>302</v>
      </c>
      <c r="W24" s="70"/>
      <c r="X24" s="70"/>
      <c r="Y24" s="70"/>
      <c r="Z24" s="70"/>
      <c r="AA24" s="70"/>
      <c r="AC24" s="70" t="s">
        <v>303</v>
      </c>
      <c r="AD24" s="70"/>
      <c r="AE24" s="70"/>
      <c r="AF24" s="70"/>
      <c r="AG24" s="70"/>
      <c r="AH24" s="70"/>
      <c r="AJ24" s="70" t="s">
        <v>329</v>
      </c>
      <c r="AK24" s="70"/>
      <c r="AL24" s="70"/>
      <c r="AM24" s="70"/>
      <c r="AN24" s="70"/>
      <c r="AO24" s="70"/>
      <c r="AQ24" s="70" t="s">
        <v>330</v>
      </c>
      <c r="AR24" s="70"/>
      <c r="AS24" s="70"/>
      <c r="AT24" s="70"/>
      <c r="AU24" s="70"/>
      <c r="AV24" s="70"/>
      <c r="AX24" s="70" t="s">
        <v>304</v>
      </c>
      <c r="AY24" s="70"/>
      <c r="AZ24" s="70"/>
      <c r="BA24" s="70"/>
      <c r="BB24" s="70"/>
      <c r="BC24" s="70"/>
      <c r="BE24" s="70" t="s">
        <v>305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285</v>
      </c>
      <c r="C25" s="66" t="s">
        <v>327</v>
      </c>
      <c r="D25" s="66" t="s">
        <v>286</v>
      </c>
      <c r="E25" s="66" t="s">
        <v>287</v>
      </c>
      <c r="F25" s="66" t="s">
        <v>326</v>
      </c>
      <c r="H25" s="66"/>
      <c r="I25" s="66" t="s">
        <v>285</v>
      </c>
      <c r="J25" s="66" t="s">
        <v>327</v>
      </c>
      <c r="K25" s="66" t="s">
        <v>286</v>
      </c>
      <c r="L25" s="66" t="s">
        <v>287</v>
      </c>
      <c r="M25" s="66" t="s">
        <v>326</v>
      </c>
      <c r="O25" s="66"/>
      <c r="P25" s="66" t="s">
        <v>285</v>
      </c>
      <c r="Q25" s="66" t="s">
        <v>327</v>
      </c>
      <c r="R25" s="66" t="s">
        <v>286</v>
      </c>
      <c r="S25" s="66" t="s">
        <v>287</v>
      </c>
      <c r="T25" s="66" t="s">
        <v>326</v>
      </c>
      <c r="V25" s="66"/>
      <c r="W25" s="66" t="s">
        <v>285</v>
      </c>
      <c r="X25" s="66" t="s">
        <v>327</v>
      </c>
      <c r="Y25" s="66" t="s">
        <v>286</v>
      </c>
      <c r="Z25" s="66" t="s">
        <v>287</v>
      </c>
      <c r="AA25" s="66" t="s">
        <v>326</v>
      </c>
      <c r="AC25" s="66"/>
      <c r="AD25" s="66" t="s">
        <v>285</v>
      </c>
      <c r="AE25" s="66" t="s">
        <v>327</v>
      </c>
      <c r="AF25" s="66" t="s">
        <v>286</v>
      </c>
      <c r="AG25" s="66" t="s">
        <v>287</v>
      </c>
      <c r="AH25" s="66" t="s">
        <v>326</v>
      </c>
      <c r="AJ25" s="66"/>
      <c r="AK25" s="66" t="s">
        <v>285</v>
      </c>
      <c r="AL25" s="66" t="s">
        <v>327</v>
      </c>
      <c r="AM25" s="66" t="s">
        <v>286</v>
      </c>
      <c r="AN25" s="66" t="s">
        <v>287</v>
      </c>
      <c r="AO25" s="66" t="s">
        <v>326</v>
      </c>
      <c r="AQ25" s="66"/>
      <c r="AR25" s="66" t="s">
        <v>285</v>
      </c>
      <c r="AS25" s="66" t="s">
        <v>327</v>
      </c>
      <c r="AT25" s="66" t="s">
        <v>286</v>
      </c>
      <c r="AU25" s="66" t="s">
        <v>287</v>
      </c>
      <c r="AV25" s="66" t="s">
        <v>326</v>
      </c>
      <c r="AX25" s="66"/>
      <c r="AY25" s="66" t="s">
        <v>285</v>
      </c>
      <c r="AZ25" s="66" t="s">
        <v>327</v>
      </c>
      <c r="BA25" s="66" t="s">
        <v>286</v>
      </c>
      <c r="BB25" s="66" t="s">
        <v>287</v>
      </c>
      <c r="BC25" s="66" t="s">
        <v>326</v>
      </c>
      <c r="BE25" s="66"/>
      <c r="BF25" s="66" t="s">
        <v>285</v>
      </c>
      <c r="BG25" s="66" t="s">
        <v>327</v>
      </c>
      <c r="BH25" s="66" t="s">
        <v>286</v>
      </c>
      <c r="BI25" s="66" t="s">
        <v>287</v>
      </c>
      <c r="BJ25" s="66" t="s">
        <v>326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276.33672999999999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2.512121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2.2741446000000001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21.195620000000002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2.1254447000000001</v>
      </c>
      <c r="AJ26" s="66" t="s">
        <v>306</v>
      </c>
      <c r="AK26" s="66">
        <v>320</v>
      </c>
      <c r="AL26" s="66">
        <v>400</v>
      </c>
      <c r="AM26" s="66">
        <v>0</v>
      </c>
      <c r="AN26" s="66">
        <v>1000</v>
      </c>
      <c r="AO26" s="66">
        <v>1183.2429999999999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9.7886089999999992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2.7254421999999998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3.8311698000000001</v>
      </c>
    </row>
    <row r="33" spans="1:68" x14ac:dyDescent="0.4">
      <c r="A33" s="71" t="s">
        <v>307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308</v>
      </c>
      <c r="B34" s="70"/>
      <c r="C34" s="70"/>
      <c r="D34" s="70"/>
      <c r="E34" s="70"/>
      <c r="F34" s="70"/>
      <c r="H34" s="70" t="s">
        <v>309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310</v>
      </c>
      <c r="W34" s="70"/>
      <c r="X34" s="70"/>
      <c r="Y34" s="70"/>
      <c r="Z34" s="70"/>
      <c r="AA34" s="70"/>
      <c r="AC34" s="70" t="s">
        <v>331</v>
      </c>
      <c r="AD34" s="70"/>
      <c r="AE34" s="70"/>
      <c r="AF34" s="70"/>
      <c r="AG34" s="70"/>
      <c r="AH34" s="70"/>
      <c r="AJ34" s="70" t="s">
        <v>311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285</v>
      </c>
      <c r="C35" s="66" t="s">
        <v>327</v>
      </c>
      <c r="D35" s="66" t="s">
        <v>286</v>
      </c>
      <c r="E35" s="66" t="s">
        <v>287</v>
      </c>
      <c r="F35" s="66" t="s">
        <v>326</v>
      </c>
      <c r="H35" s="66"/>
      <c r="I35" s="66" t="s">
        <v>285</v>
      </c>
      <c r="J35" s="66" t="s">
        <v>327</v>
      </c>
      <c r="K35" s="66" t="s">
        <v>286</v>
      </c>
      <c r="L35" s="66" t="s">
        <v>287</v>
      </c>
      <c r="M35" s="66" t="s">
        <v>326</v>
      </c>
      <c r="O35" s="66"/>
      <c r="P35" s="66" t="s">
        <v>285</v>
      </c>
      <c r="Q35" s="66" t="s">
        <v>327</v>
      </c>
      <c r="R35" s="66" t="s">
        <v>286</v>
      </c>
      <c r="S35" s="66" t="s">
        <v>287</v>
      </c>
      <c r="T35" s="66" t="s">
        <v>326</v>
      </c>
      <c r="V35" s="66"/>
      <c r="W35" s="66" t="s">
        <v>285</v>
      </c>
      <c r="X35" s="66" t="s">
        <v>327</v>
      </c>
      <c r="Y35" s="66" t="s">
        <v>286</v>
      </c>
      <c r="Z35" s="66" t="s">
        <v>287</v>
      </c>
      <c r="AA35" s="66" t="s">
        <v>326</v>
      </c>
      <c r="AC35" s="66"/>
      <c r="AD35" s="66" t="s">
        <v>285</v>
      </c>
      <c r="AE35" s="66" t="s">
        <v>327</v>
      </c>
      <c r="AF35" s="66" t="s">
        <v>286</v>
      </c>
      <c r="AG35" s="66" t="s">
        <v>287</v>
      </c>
      <c r="AH35" s="66" t="s">
        <v>326</v>
      </c>
      <c r="AJ35" s="66"/>
      <c r="AK35" s="66" t="s">
        <v>285</v>
      </c>
      <c r="AL35" s="66" t="s">
        <v>327</v>
      </c>
      <c r="AM35" s="66" t="s">
        <v>286</v>
      </c>
      <c r="AN35" s="66" t="s">
        <v>287</v>
      </c>
      <c r="AO35" s="66" t="s">
        <v>326</v>
      </c>
    </row>
    <row r="36" spans="1:68" x14ac:dyDescent="0.4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1053.8269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1433.2201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14732.513999999999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5348.4279999999999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313.99691999999999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195.08275</v>
      </c>
    </row>
    <row r="43" spans="1:68" x14ac:dyDescent="0.4">
      <c r="A43" s="71" t="s">
        <v>312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313</v>
      </c>
      <c r="B44" s="70"/>
      <c r="C44" s="70"/>
      <c r="D44" s="70"/>
      <c r="E44" s="70"/>
      <c r="F44" s="70"/>
      <c r="H44" s="70" t="s">
        <v>314</v>
      </c>
      <c r="I44" s="70"/>
      <c r="J44" s="70"/>
      <c r="K44" s="70"/>
      <c r="L44" s="70"/>
      <c r="M44" s="70"/>
      <c r="O44" s="70" t="s">
        <v>332</v>
      </c>
      <c r="P44" s="70"/>
      <c r="Q44" s="70"/>
      <c r="R44" s="70"/>
      <c r="S44" s="70"/>
      <c r="T44" s="70"/>
      <c r="V44" s="70" t="s">
        <v>315</v>
      </c>
      <c r="W44" s="70"/>
      <c r="X44" s="70"/>
      <c r="Y44" s="70"/>
      <c r="Z44" s="70"/>
      <c r="AA44" s="70"/>
      <c r="AC44" s="70" t="s">
        <v>316</v>
      </c>
      <c r="AD44" s="70"/>
      <c r="AE44" s="70"/>
      <c r="AF44" s="70"/>
      <c r="AG44" s="70"/>
      <c r="AH44" s="70"/>
      <c r="AJ44" s="70" t="s">
        <v>333</v>
      </c>
      <c r="AK44" s="70"/>
      <c r="AL44" s="70"/>
      <c r="AM44" s="70"/>
      <c r="AN44" s="70"/>
      <c r="AO44" s="70"/>
      <c r="AQ44" s="70" t="s">
        <v>317</v>
      </c>
      <c r="AR44" s="70"/>
      <c r="AS44" s="70"/>
      <c r="AT44" s="70"/>
      <c r="AU44" s="70"/>
      <c r="AV44" s="70"/>
      <c r="AX44" s="70" t="s">
        <v>318</v>
      </c>
      <c r="AY44" s="70"/>
      <c r="AZ44" s="70"/>
      <c r="BA44" s="70"/>
      <c r="BB44" s="70"/>
      <c r="BC44" s="70"/>
      <c r="BE44" s="70" t="s">
        <v>319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285</v>
      </c>
      <c r="C45" s="66" t="s">
        <v>327</v>
      </c>
      <c r="D45" s="66" t="s">
        <v>286</v>
      </c>
      <c r="E45" s="66" t="s">
        <v>287</v>
      </c>
      <c r="F45" s="66" t="s">
        <v>326</v>
      </c>
      <c r="H45" s="66"/>
      <c r="I45" s="66" t="s">
        <v>285</v>
      </c>
      <c r="J45" s="66" t="s">
        <v>327</v>
      </c>
      <c r="K45" s="66" t="s">
        <v>286</v>
      </c>
      <c r="L45" s="66" t="s">
        <v>287</v>
      </c>
      <c r="M45" s="66" t="s">
        <v>326</v>
      </c>
      <c r="O45" s="66"/>
      <c r="P45" s="66" t="s">
        <v>285</v>
      </c>
      <c r="Q45" s="66" t="s">
        <v>327</v>
      </c>
      <c r="R45" s="66" t="s">
        <v>286</v>
      </c>
      <c r="S45" s="66" t="s">
        <v>287</v>
      </c>
      <c r="T45" s="66" t="s">
        <v>326</v>
      </c>
      <c r="V45" s="66"/>
      <c r="W45" s="66" t="s">
        <v>285</v>
      </c>
      <c r="X45" s="66" t="s">
        <v>327</v>
      </c>
      <c r="Y45" s="66" t="s">
        <v>286</v>
      </c>
      <c r="Z45" s="66" t="s">
        <v>287</v>
      </c>
      <c r="AA45" s="66" t="s">
        <v>326</v>
      </c>
      <c r="AC45" s="66"/>
      <c r="AD45" s="66" t="s">
        <v>285</v>
      </c>
      <c r="AE45" s="66" t="s">
        <v>327</v>
      </c>
      <c r="AF45" s="66" t="s">
        <v>286</v>
      </c>
      <c r="AG45" s="66" t="s">
        <v>287</v>
      </c>
      <c r="AH45" s="66" t="s">
        <v>326</v>
      </c>
      <c r="AJ45" s="66"/>
      <c r="AK45" s="66" t="s">
        <v>285</v>
      </c>
      <c r="AL45" s="66" t="s">
        <v>327</v>
      </c>
      <c r="AM45" s="66" t="s">
        <v>286</v>
      </c>
      <c r="AN45" s="66" t="s">
        <v>287</v>
      </c>
      <c r="AO45" s="66" t="s">
        <v>326</v>
      </c>
      <c r="AQ45" s="66"/>
      <c r="AR45" s="66" t="s">
        <v>285</v>
      </c>
      <c r="AS45" s="66" t="s">
        <v>327</v>
      </c>
      <c r="AT45" s="66" t="s">
        <v>286</v>
      </c>
      <c r="AU45" s="66" t="s">
        <v>287</v>
      </c>
      <c r="AV45" s="66" t="s">
        <v>326</v>
      </c>
      <c r="AX45" s="66"/>
      <c r="AY45" s="66" t="s">
        <v>285</v>
      </c>
      <c r="AZ45" s="66" t="s">
        <v>327</v>
      </c>
      <c r="BA45" s="66" t="s">
        <v>286</v>
      </c>
      <c r="BB45" s="66" t="s">
        <v>287</v>
      </c>
      <c r="BC45" s="66" t="s">
        <v>326</v>
      </c>
      <c r="BE45" s="66"/>
      <c r="BF45" s="66" t="s">
        <v>285</v>
      </c>
      <c r="BG45" s="66" t="s">
        <v>327</v>
      </c>
      <c r="BH45" s="66" t="s">
        <v>286</v>
      </c>
      <c r="BI45" s="66" t="s">
        <v>287</v>
      </c>
      <c r="BJ45" s="66" t="s">
        <v>326</v>
      </c>
    </row>
    <row r="46" spans="1:68" x14ac:dyDescent="0.4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26.588270000000001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11.730197</v>
      </c>
      <c r="O46" s="66" t="s">
        <v>320</v>
      </c>
      <c r="P46" s="66">
        <v>600</v>
      </c>
      <c r="Q46" s="66">
        <v>800</v>
      </c>
      <c r="R46" s="66">
        <v>0</v>
      </c>
      <c r="S46" s="66">
        <v>10000</v>
      </c>
      <c r="T46" s="66">
        <v>884.07989999999995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9.6213119999999999E-3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5.2367980000000003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80.199295000000006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74.669075000000007</v>
      </c>
      <c r="AX46" s="66" t="s">
        <v>334</v>
      </c>
      <c r="AY46" s="66"/>
      <c r="AZ46" s="66"/>
      <c r="BA46" s="66"/>
      <c r="BB46" s="66"/>
      <c r="BC46" s="66"/>
      <c r="BE46" s="66" t="s">
        <v>321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335</v>
      </c>
      <c r="B2" s="62" t="s">
        <v>336</v>
      </c>
      <c r="C2" s="62" t="s">
        <v>337</v>
      </c>
      <c r="D2" s="62">
        <v>64</v>
      </c>
      <c r="E2" s="62">
        <v>1831.5752</v>
      </c>
      <c r="F2" s="62">
        <v>310.59613000000002</v>
      </c>
      <c r="G2" s="62">
        <v>39.619605999999997</v>
      </c>
      <c r="H2" s="62">
        <v>26.143754999999999</v>
      </c>
      <c r="I2" s="62">
        <v>13.475851</v>
      </c>
      <c r="J2" s="62">
        <v>69.362403999999998</v>
      </c>
      <c r="K2" s="62">
        <v>45.887729999999998</v>
      </c>
      <c r="L2" s="62">
        <v>23.474674</v>
      </c>
      <c r="M2" s="62">
        <v>47.730069999999998</v>
      </c>
      <c r="N2" s="62">
        <v>3.1252496000000001</v>
      </c>
      <c r="O2" s="62">
        <v>28.418869000000001</v>
      </c>
      <c r="P2" s="62">
        <v>1310.0522000000001</v>
      </c>
      <c r="Q2" s="62">
        <v>56.478237</v>
      </c>
      <c r="R2" s="62">
        <v>1482.9241999999999</v>
      </c>
      <c r="S2" s="62">
        <v>159.02099999999999</v>
      </c>
      <c r="T2" s="62">
        <v>15886.835999999999</v>
      </c>
      <c r="U2" s="62">
        <v>2.5178720000000001</v>
      </c>
      <c r="V2" s="62">
        <v>30.153155999999999</v>
      </c>
      <c r="W2" s="62">
        <v>782.19119999999998</v>
      </c>
      <c r="X2" s="62">
        <v>276.33672999999999</v>
      </c>
      <c r="Y2" s="62">
        <v>2.512121</v>
      </c>
      <c r="Z2" s="62">
        <v>2.2741446000000001</v>
      </c>
      <c r="AA2" s="62">
        <v>21.195620000000002</v>
      </c>
      <c r="AB2" s="62">
        <v>2.1254447000000001</v>
      </c>
      <c r="AC2" s="62">
        <v>1183.2429999999999</v>
      </c>
      <c r="AD2" s="62">
        <v>9.7886089999999992</v>
      </c>
      <c r="AE2" s="62">
        <v>2.7254421999999998</v>
      </c>
      <c r="AF2" s="62">
        <v>3.8311698000000001</v>
      </c>
      <c r="AG2" s="62">
        <v>1053.8269</v>
      </c>
      <c r="AH2" s="62">
        <v>666.93340000000001</v>
      </c>
      <c r="AI2" s="62">
        <v>386.89350000000002</v>
      </c>
      <c r="AJ2" s="62">
        <v>1433.2201</v>
      </c>
      <c r="AK2" s="62">
        <v>14732.513999999999</v>
      </c>
      <c r="AL2" s="62">
        <v>313.99691999999999</v>
      </c>
      <c r="AM2" s="62">
        <v>5348.4279999999999</v>
      </c>
      <c r="AN2" s="62">
        <v>195.08275</v>
      </c>
      <c r="AO2" s="62">
        <v>26.588270000000001</v>
      </c>
      <c r="AP2" s="62">
        <v>22.968741999999999</v>
      </c>
      <c r="AQ2" s="62">
        <v>3.6195287999999999</v>
      </c>
      <c r="AR2" s="62">
        <v>11.730197</v>
      </c>
      <c r="AS2" s="62">
        <v>884.07989999999995</v>
      </c>
      <c r="AT2" s="62">
        <v>9.6213119999999999E-3</v>
      </c>
      <c r="AU2" s="62">
        <v>5.2367980000000003</v>
      </c>
      <c r="AV2" s="62">
        <v>80.199295000000006</v>
      </c>
      <c r="AW2" s="62">
        <v>74.669075000000007</v>
      </c>
      <c r="AX2" s="62">
        <v>0.63796145000000004</v>
      </c>
      <c r="AY2" s="62">
        <v>0.77211090000000004</v>
      </c>
      <c r="AZ2" s="62">
        <v>348.32092</v>
      </c>
      <c r="BA2" s="62">
        <v>31.185452999999999</v>
      </c>
      <c r="BB2" s="62">
        <v>8.5294749999999997</v>
      </c>
      <c r="BC2" s="62">
        <v>10.473312</v>
      </c>
      <c r="BD2" s="62">
        <v>12.166038500000001</v>
      </c>
      <c r="BE2" s="62">
        <v>0.8441727</v>
      </c>
      <c r="BF2" s="62">
        <v>3.9857022999999998</v>
      </c>
      <c r="BG2" s="62">
        <v>2.7754895000000002E-2</v>
      </c>
      <c r="BH2" s="62">
        <v>3.432267E-2</v>
      </c>
      <c r="BI2" s="62">
        <v>2.4663958999999999E-2</v>
      </c>
      <c r="BJ2" s="62">
        <v>8.1317269999999997E-2</v>
      </c>
      <c r="BK2" s="62">
        <v>2.1349920000000001E-3</v>
      </c>
      <c r="BL2" s="62">
        <v>0.63625849999999995</v>
      </c>
      <c r="BM2" s="62">
        <v>6.9525420000000002</v>
      </c>
      <c r="BN2" s="62">
        <v>2.3476659999999998</v>
      </c>
      <c r="BO2" s="62">
        <v>107.25139</v>
      </c>
      <c r="BP2" s="62">
        <v>21.398921999999999</v>
      </c>
      <c r="BQ2" s="62">
        <v>37.22898</v>
      </c>
      <c r="BR2" s="62">
        <v>123.52415000000001</v>
      </c>
      <c r="BS2" s="62">
        <v>21.331731999999999</v>
      </c>
      <c r="BT2" s="62">
        <v>27.883291</v>
      </c>
      <c r="BU2" s="62">
        <v>0.25844145000000002</v>
      </c>
      <c r="BV2" s="62">
        <v>2.9998492000000002E-2</v>
      </c>
      <c r="BW2" s="62">
        <v>1.8060442999999999</v>
      </c>
      <c r="BX2" s="62">
        <v>1.8821650999999999</v>
      </c>
      <c r="BY2" s="62">
        <v>0.12143294</v>
      </c>
      <c r="BZ2" s="62">
        <v>1.2616934000000001E-3</v>
      </c>
      <c r="CA2" s="62">
        <v>0.98991419999999997</v>
      </c>
      <c r="CB2" s="62">
        <v>8.0896389999999992E-3</v>
      </c>
      <c r="CC2" s="62">
        <v>0.22906654000000001</v>
      </c>
      <c r="CD2" s="62">
        <v>0.64133275000000001</v>
      </c>
      <c r="CE2" s="62">
        <v>5.1603889999999999E-2</v>
      </c>
      <c r="CF2" s="62">
        <v>0.22082837999999999</v>
      </c>
      <c r="CG2" s="62">
        <v>0</v>
      </c>
      <c r="CH2" s="62">
        <v>4.1618391999999997E-2</v>
      </c>
      <c r="CI2" s="62">
        <v>1.5350295999999999E-2</v>
      </c>
      <c r="CJ2" s="62">
        <v>1.3482649</v>
      </c>
      <c r="CK2" s="62">
        <v>9.9923554999999994E-3</v>
      </c>
      <c r="CL2" s="62">
        <v>2.2919333000000002</v>
      </c>
      <c r="CM2" s="62">
        <v>6.3460450000000002</v>
      </c>
      <c r="CN2" s="62">
        <v>2115.5232000000001</v>
      </c>
      <c r="CO2" s="62">
        <v>3730.6774999999998</v>
      </c>
      <c r="CP2" s="62">
        <v>2181.5032000000001</v>
      </c>
      <c r="CQ2" s="62">
        <v>820.88319999999999</v>
      </c>
      <c r="CR2" s="62">
        <v>452.60104000000001</v>
      </c>
      <c r="CS2" s="62">
        <v>367.24610000000001</v>
      </c>
      <c r="CT2" s="62">
        <v>2135.1934000000001</v>
      </c>
      <c r="CU2" s="62">
        <v>1299.1905999999999</v>
      </c>
      <c r="CV2" s="62">
        <v>1233.3563999999999</v>
      </c>
      <c r="CW2" s="62">
        <v>1497.1778999999999</v>
      </c>
      <c r="CX2" s="62">
        <v>529.84685999999999</v>
      </c>
      <c r="CY2" s="62">
        <v>2823.2321999999999</v>
      </c>
      <c r="CZ2" s="62">
        <v>1531.8065999999999</v>
      </c>
      <c r="DA2" s="62">
        <v>3169.5050999999999</v>
      </c>
      <c r="DB2" s="62">
        <v>3131.0810000000001</v>
      </c>
      <c r="DC2" s="62">
        <v>4562.2910000000002</v>
      </c>
      <c r="DD2" s="62">
        <v>7356.8180000000002</v>
      </c>
      <c r="DE2" s="62">
        <v>1464.8087</v>
      </c>
      <c r="DF2" s="62">
        <v>3378.8092999999999</v>
      </c>
      <c r="DG2" s="62">
        <v>1630.7494999999999</v>
      </c>
      <c r="DH2" s="62">
        <v>97.178100000000001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31.185452999999999</v>
      </c>
      <c r="B6">
        <f>BB2</f>
        <v>8.5294749999999997</v>
      </c>
      <c r="C6">
        <f>BC2</f>
        <v>10.473312</v>
      </c>
      <c r="D6">
        <f>BD2</f>
        <v>12.166038500000001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20177</v>
      </c>
      <c r="C2" s="57">
        <f ca="1">YEAR(TODAY())-YEAR(B2)+IF(TODAY()&gt;=DATE(YEAR(TODAY()),MONTH(B2),DAY(B2)),0,-1)</f>
        <v>64</v>
      </c>
      <c r="E2" s="53">
        <v>161</v>
      </c>
      <c r="F2" s="54" t="s">
        <v>40</v>
      </c>
      <c r="G2" s="53">
        <v>62</v>
      </c>
      <c r="H2" s="52" t="s">
        <v>42</v>
      </c>
      <c r="I2" s="73">
        <f>ROUND(G3/E3^2,1)</f>
        <v>23.9</v>
      </c>
    </row>
    <row r="3" spans="1:9" x14ac:dyDescent="0.4">
      <c r="E3" s="52">
        <f>E2/100</f>
        <v>1.61</v>
      </c>
      <c r="F3" s="52" t="s">
        <v>41</v>
      </c>
      <c r="G3" s="52">
        <f>G2</f>
        <v>62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43802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성정순, ID : H1900102)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14:30:34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43802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64</v>
      </c>
      <c r="G12" s="152"/>
      <c r="H12" s="152"/>
      <c r="I12" s="152"/>
      <c r="K12" s="123">
        <f>'개인정보 및 신체계측 입력'!E2</f>
        <v>161</v>
      </c>
      <c r="L12" s="124"/>
      <c r="M12" s="117">
        <f>'개인정보 및 신체계측 입력'!G2</f>
        <v>62</v>
      </c>
      <c r="N12" s="118"/>
      <c r="O12" s="113" t="s">
        <v>272</v>
      </c>
      <c r="P12" s="107"/>
      <c r="Q12" s="110">
        <f>'개인정보 및 신체계측 입력'!I2</f>
        <v>23.9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성정순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74.025999999999996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9.4429999999999996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16.530999999999999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11.1</v>
      </c>
      <c r="L72" s="37" t="s">
        <v>54</v>
      </c>
      <c r="M72" s="37">
        <f>ROUND('DRIs DATA'!K8,1)</f>
        <v>14.4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197.72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251.28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276.33999999999997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141.69999999999999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131.72999999999999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982.17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265.88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2020-03-12T06:17:48Z</dcterms:modified>
</cp:coreProperties>
</file>