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23040" windowHeight="9324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<sst xmlns="http://schemas.openxmlformats.org/spreadsheetml/2006/main" count="692" uniqueCount="344">
  <si>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</si>
  <si>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</si>
  <si>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</si>
  <si>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</si>
  <si>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</si>
  <si>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</si>
  <si>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</si>
  <si>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</si>
  <si>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</si>
  <si>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</si>
  <si>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</si>
  <si>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</si>
  <si>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</si>
  <si>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</si>
  <si>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</si>
  <si>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</si>
  <si>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</si>
  <si>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</si>
  <si>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</si>
  <si>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</si>
  <si>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</si>
  <si>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</si>
  <si>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</si>
  <si>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</si>
  <si>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</si>
  <si>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</si>
  <si>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</si>
  <si>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</si>
  <si>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</si>
  <si>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</si>
  <si>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</si>
  <si>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</si>
  <si>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</si>
  <si>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</si>
  <si>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</si>
  <si>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</si>
  <si>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</si>
  <si>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</si>
  <si>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</si>
  <si>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</si>
  <si>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</si>
  <si>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</si>
  <si>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</si>
  <si>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</si>
  <si>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</si>
  <si>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</si>
  <si>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</si>
  <si>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</si>
  <si>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</si>
  <si>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</si>
  <si>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</si>
  <si>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</si>
  <si>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</si>
  <si>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</si>
  <si>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</si>
  <si>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</si>
  <si>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</si>
  <si>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</si>
  <si>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</si>
  <si>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</si>
  <si>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</si>
  <si>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</si>
  <si>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</si>
  <si>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</si>
  <si>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</si>
  <si>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</si>
  <si>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</si>
  <si>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</si>
  <si>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</si>
  <si>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</si>
  <si>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</si>
  <si>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</si>
  <si>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</si>
  <si>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</si>
  <si>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</si>
  <si>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</si>
  <si>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</si>
  <si>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</si>
  <si>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</si>
  <si>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</si>
  <si>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</si>
  <si>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</si>
  <si>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</si>
  <si>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</si>
  <si>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</si>
  <si>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</si>
  <si>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</si>
  <si>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</si>
  <si>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</si>
  <si>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</si>
  <si>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</si>
  <si>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</si>
  <si>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</si>
  <si>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</si>
  <si>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</si>
  <si>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</si>
  <si>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</si>
  <si>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</si>
  <si>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</si>
  <si>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</si>
  <si>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</si>
  <si>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</si>
  <si>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</si>
  <si>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</si>
  <si>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</si>
  <si>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</si>
  <si>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</si>
  <si>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</si>
  <si>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</si>
  <si>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</si>
  <si>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</si>
  <si>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</si>
  <si>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</si>
  <si>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</si>
  <si>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</si>
  <si>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</si>
  <si>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</si>
  <si>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</si>
  <si>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</si>
  <si>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</si>
  <si>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</si>
  <si>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</si>
  <si>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</si>
  <si>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</si>
  <si>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</si>
  <si>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</si>
  <si>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</si>
  <si>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</si>
  <si>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</si>
  <si>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</si>
  <si>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</si>
  <si>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</si>
  <si>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</si>
  <si>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</si>
  <si>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</si>
  <si>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</si>
  <si>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</si>
  <si>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</si>
  <si>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</si>
  <si>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</si>
  <si>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</si>
  <si>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</si>
  <si>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</si>
  <si>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</si>
  <si>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</si>
  <si>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</si>
  <si>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</si>
  <si>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</si>
  <si>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</si>
  <si>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</si>
  <si>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</si>
  <si>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</si>
  <si>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</si>
  <si>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</si>
  <si>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</si>
  <si>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</si>
  <si>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</si>
  <si>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</si>
  <si>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</si>
  <si>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</si>
  <si>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</si>
  <si>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</si>
  <si>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</si>
  <si>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</si>
  <si>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</si>
  <si>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</si>
  <si>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</si>
  <si>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</si>
  <si>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</si>
  <si>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</si>
  <si>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</si>
  <si>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</si>
  <si>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</si>
  <si>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</si>
  <si>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</si>
  <si>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</si>
  <si>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</si>
  <si>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</si>
  <si>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</si>
  <si>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</si>
  <si>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</si>
  <si>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</si>
  <si>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</si>
  <si>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</si>
  <si>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</si>
  <si>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</si>
  <si>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</si>
  <si>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</si>
  <si>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</si>
  <si>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</si>
  <si>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</si>
  <si>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</si>
  <si>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</si>
  <si>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</si>
  <si>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</si>
  <si>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</si>
  <si>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</si>
  <si>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</si>
  <si>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</si>
  <si>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</si>
  <si>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</si>
  <si>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</si>
  <si>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</si>
  <si>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</si>
  <si>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</si>
  <si>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</si>
  <si>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</si>
  <si>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</si>
  <si>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</si>
  <si>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</si>
  <si>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</si>
  <si>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</si>
  <si>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</si>
  <si>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</si>
  <si>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</si>
  <si>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</si>
  <si>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</si>
  <si>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</si>
  <si>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</si>
  <si>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</si>
  <si>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</si>
  <si>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</si>
  <si>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</si>
  <si>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</si>
  <si>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</si>
  <si>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</si>
  <si>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</si>
  <si>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</si>
  <si>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</si>
  <si>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</si>
  <si>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</si>
  <si>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</si>
  <si>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</si>
  <si>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</si>
  <si>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</si>
  <si>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</si>
  <si>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</si>
  <si>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</si>
  <si>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</si>
  <si>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</si>
  <si>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</si>
  <si>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</si>
  <si>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</si>
  <si>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</si>
  <si>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</si>
  <si>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</si>
  <si>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</si>
  <si>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</si>
  <si>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</si>
  <si>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</si>
  <si>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</si>
  <si>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</si>
  <si>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</si>
  <si>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</si>
  <si>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</si>
  <si>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</si>
  <si>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</si>
  <si>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</si>
  <si>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</si>
  <si>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</si>
  <si>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</si>
  <si>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</si>
  <si>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</si>
  <si>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</si>
  <si>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</si>
  <si>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</si>
  <si>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</si>
  <si>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</si>
  <si>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</si>
  <si>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</si>
  <si>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</si>
  <si>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</si>
  <si>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</si>
  <si>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</si>
  <si>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</si>
  <si>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</si>
  <si>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</si>
  <si>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</si>
  <si>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</si>
  <si>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</si>
  <si>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</si>
  <si>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</si>
  <si>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</si>
  <si>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</si>
  <si>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</si>
  <si>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</si>
  <si>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</si>
  <si>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</si>
  <si>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</si>
  <si>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</si>
  <si>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</si>
  <si>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</si>
  <si>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</si>
  <si>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</si>
  <si>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</si>
  <si>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</si>
  <si>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</si>
  <si>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</si>
  <si>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</si>
  <si>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</si>
  <si>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</si>
  <si>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</si>
  <si>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</si>
  <si>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</si>
  <si>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</si>
  <si>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</si>
  <si>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</si>
  <si>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</si>
  <si>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</si>
  <si>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</si>
  <si>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</si>
  <si>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M</t>
  </si>
  <si>
    <t>(설문지 : FFQ 95문항 설문지, 사용자 : 송진규, ID : H1900103)</t>
  </si>
  <si>
    <t>2020년 03월 12일 14:29:44</t>
  </si>
  <si>
    <t>비타민A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</si>
  <si>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</si>
  <si>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</si>
  <si>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</si>
  <si>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</si>
  <si>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</si>
  <si>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</si>
  <si>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</si>
  <si>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</si>
  <si>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</si>
  <si>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</si>
  <si>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</si>
  <si>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</si>
  <si>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</si>
  <si>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</si>
  <si>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</si>
  <si>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</si>
  <si>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</si>
  <si>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</si>
  <si>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</si>
  <si>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</si>
  <si>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</si>
  <si>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</si>
  <si>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</si>
  <si>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</si>
  <si>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</si>
  <si>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</si>
  <si>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</si>
  <si>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H1900103</t>
  </si>
  <si>
    <t>송진규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</si>
</sst>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145.02816999999999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126448"/>
        <c:axId val="375131544"/>
      </c:barChart>
      <c:catAx>
        <c:axId val="37512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131544"/>
        <c:crosses val="autoZero"/>
        <c:auto val="1"/>
        <c:lblAlgn val="ctr"/>
        <c:lblOffset val="100"/>
        <c:noMultiLvlLbl val="0"/>
      </c:catAx>
      <c:valAx>
        <c:axId val="375131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12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7.8966399999999997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877080"/>
        <c:axId val="297874336"/>
      </c:barChart>
      <c:catAx>
        <c:axId val="29787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874336"/>
        <c:crosses val="autoZero"/>
        <c:auto val="1"/>
        <c:lblAlgn val="ctr"/>
        <c:lblOffset val="100"/>
        <c:noMultiLvlLbl val="0"/>
      </c:catAx>
      <c:valAx>
        <c:axId val="29787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87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18.049498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876688"/>
        <c:axId val="297873552"/>
      </c:barChart>
      <c:catAx>
        <c:axId val="29787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873552"/>
        <c:crosses val="autoZero"/>
        <c:auto val="1"/>
        <c:lblAlgn val="ctr"/>
        <c:lblOffset val="100"/>
        <c:noMultiLvlLbl val="0"/>
      </c:catAx>
      <c:valAx>
        <c:axId val="29787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87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2731.7067999999999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6201176"/>
        <c:axId val="296197648"/>
      </c:barChart>
      <c:catAx>
        <c:axId val="29620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197648"/>
        <c:crosses val="autoZero"/>
        <c:auto val="1"/>
        <c:lblAlgn val="ctr"/>
        <c:lblOffset val="100"/>
        <c:noMultiLvlLbl val="0"/>
      </c:catAx>
      <c:valAx>
        <c:axId val="29619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20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9811.9650000000001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6200000"/>
        <c:axId val="296198040"/>
      </c:barChart>
      <c:catAx>
        <c:axId val="29620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198040"/>
        <c:crosses val="autoZero"/>
        <c:auto val="1"/>
        <c:lblAlgn val="ctr"/>
        <c:lblOffset val="100"/>
        <c:noMultiLvlLbl val="0"/>
      </c:catAx>
      <c:valAx>
        <c:axId val="2961980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20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441.82920000000001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6200392"/>
        <c:axId val="296199608"/>
      </c:barChart>
      <c:catAx>
        <c:axId val="29620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199608"/>
        <c:crosses val="autoZero"/>
        <c:auto val="1"/>
        <c:lblAlgn val="ctr"/>
        <c:lblOffset val="100"/>
        <c:noMultiLvlLbl val="0"/>
      </c:catAx>
      <c:valAx>
        <c:axId val="29619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20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437.14920000000001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717968"/>
        <c:axId val="294719928"/>
      </c:barChart>
      <c:catAx>
        <c:axId val="29471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719928"/>
        <c:crosses val="autoZero"/>
        <c:auto val="1"/>
        <c:lblAlgn val="ctr"/>
        <c:lblOffset val="100"/>
        <c:noMultiLvlLbl val="0"/>
      </c:catAx>
      <c:valAx>
        <c:axId val="29471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71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23.365807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720320"/>
        <c:axId val="294719536"/>
      </c:barChart>
      <c:catAx>
        <c:axId val="29472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719536"/>
        <c:crosses val="autoZero"/>
        <c:auto val="1"/>
        <c:lblAlgn val="ctr"/>
        <c:lblOffset val="100"/>
        <c:noMultiLvlLbl val="0"/>
      </c:catAx>
      <c:valAx>
        <c:axId val="294719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72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1850.6024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718752"/>
        <c:axId val="360140472"/>
      </c:barChart>
      <c:catAx>
        <c:axId val="29471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140472"/>
        <c:crosses val="autoZero"/>
        <c:auto val="1"/>
        <c:lblAlgn val="ctr"/>
        <c:lblOffset val="100"/>
        <c:noMultiLvlLbl val="0"/>
      </c:catAx>
      <c:valAx>
        <c:axId val="3601404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71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3.9273865999999998E-2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0140080"/>
        <c:axId val="360141648"/>
      </c:barChart>
      <c:catAx>
        <c:axId val="36014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141648"/>
        <c:crosses val="autoZero"/>
        <c:auto val="1"/>
        <c:lblAlgn val="ctr"/>
        <c:lblOffset val="100"/>
        <c:noMultiLvlLbl val="0"/>
      </c:catAx>
      <c:valAx>
        <c:axId val="36014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14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9.0291440000000005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0138904"/>
        <c:axId val="360139296"/>
      </c:barChart>
      <c:catAx>
        <c:axId val="36013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139296"/>
        <c:crosses val="autoZero"/>
        <c:auto val="1"/>
        <c:lblAlgn val="ctr"/>
        <c:lblOffset val="100"/>
        <c:noMultiLvlLbl val="0"/>
      </c:catAx>
      <c:valAx>
        <c:axId val="360139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13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84.526060000000001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129192"/>
        <c:axId val="361658664"/>
      </c:barChart>
      <c:catAx>
        <c:axId val="37512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1658664"/>
        <c:crosses val="autoZero"/>
        <c:auto val="1"/>
        <c:lblAlgn val="ctr"/>
        <c:lblOffset val="100"/>
        <c:noMultiLvlLbl val="0"/>
      </c:catAx>
      <c:valAx>
        <c:axId val="36165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12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571.95416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686784"/>
        <c:axId val="116686000"/>
      </c:barChart>
      <c:catAx>
        <c:axId val="116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686000"/>
        <c:crosses val="autoZero"/>
        <c:auto val="1"/>
        <c:lblAlgn val="ctr"/>
        <c:lblOffset val="100"/>
        <c:noMultiLvlLbl val="0"/>
      </c:catAx>
      <c:valAx>
        <c:axId val="116686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138.56296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689136"/>
        <c:axId val="116687960"/>
      </c:barChart>
      <c:catAx>
        <c:axId val="11668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687960"/>
        <c:crosses val="autoZero"/>
        <c:auto val="1"/>
        <c:lblAlgn val="ctr"/>
        <c:lblOffset val="100"/>
        <c:noMultiLvlLbl val="0"/>
      </c:catAx>
      <c:valAx>
        <c:axId val="116687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68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2.4870000000000001</c:v>
                </c:pt>
                <c:pt idx="1">
                  <c:v>23.335999999999999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6686392"/>
        <c:axId val="117684392"/>
      </c:barChart>
      <c:catAx>
        <c:axId val="11668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684392"/>
        <c:crosses val="autoZero"/>
        <c:auto val="1"/>
        <c:lblAlgn val="ctr"/>
        <c:lblOffset val="100"/>
        <c:noMultiLvlLbl val="0"/>
      </c:catAx>
      <c:valAx>
        <c:axId val="117684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68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29.572474</c:v>
                </c:pt>
                <c:pt idx="1">
                  <c:v>41.942608</c:v>
                </c:pt>
                <c:pt idx="2">
                  <c:v>59.180630000000001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1721.1248000000001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682040"/>
        <c:axId val="117683608"/>
      </c:barChart>
      <c:catAx>
        <c:axId val="11768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683608"/>
        <c:crosses val="autoZero"/>
        <c:auto val="1"/>
        <c:lblAlgn val="ctr"/>
        <c:lblOffset val="100"/>
        <c:noMultiLvlLbl val="0"/>
      </c:catAx>
      <c:valAx>
        <c:axId val="117683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68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93.762259999999998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684000"/>
        <c:axId val="294045336"/>
      </c:barChart>
      <c:catAx>
        <c:axId val="11768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045336"/>
        <c:crosses val="autoZero"/>
        <c:auto val="1"/>
        <c:lblAlgn val="ctr"/>
        <c:lblOffset val="100"/>
        <c:noMultiLvlLbl val="0"/>
      </c:catAx>
      <c:valAx>
        <c:axId val="294045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68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71.42</c:v>
                </c:pt>
                <c:pt idx="1">
                  <c:v>14.645</c:v>
                </c:pt>
                <c:pt idx="2">
                  <c:v>13.936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94044160"/>
        <c:axId val="372860528"/>
      </c:barChart>
      <c:catAx>
        <c:axId val="29404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2860528"/>
        <c:crosses val="autoZero"/>
        <c:auto val="1"/>
        <c:lblAlgn val="ctr"/>
        <c:lblOffset val="100"/>
        <c:noMultiLvlLbl val="0"/>
      </c:catAx>
      <c:valAx>
        <c:axId val="372860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04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4893.8869999999997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2859352"/>
        <c:axId val="113465296"/>
      </c:barChart>
      <c:catAx>
        <c:axId val="37285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465296"/>
        <c:crosses val="autoZero"/>
        <c:auto val="1"/>
        <c:lblAlgn val="ctr"/>
        <c:lblOffset val="100"/>
        <c:noMultiLvlLbl val="0"/>
      </c:catAx>
      <c:valAx>
        <c:axId val="113465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285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626.30420000000004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344152"/>
        <c:axId val="297344544"/>
      </c:barChart>
      <c:catAx>
        <c:axId val="29734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344544"/>
        <c:crosses val="autoZero"/>
        <c:auto val="1"/>
        <c:lblAlgn val="ctr"/>
        <c:lblOffset val="100"/>
        <c:noMultiLvlLbl val="0"/>
      </c:catAx>
      <c:valAx>
        <c:axId val="297344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34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1665.6722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345328"/>
        <c:axId val="297345720"/>
      </c:barChart>
      <c:catAx>
        <c:axId val="29734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345720"/>
        <c:crosses val="autoZero"/>
        <c:auto val="1"/>
        <c:lblAlgn val="ctr"/>
        <c:lblOffset val="100"/>
        <c:noMultiLvlLbl val="0"/>
      </c:catAx>
      <c:valAx>
        <c:axId val="297345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34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4.9817289999999996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1659840"/>
        <c:axId val="361655920"/>
      </c:barChart>
      <c:catAx>
        <c:axId val="36165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1655920"/>
        <c:crosses val="autoZero"/>
        <c:auto val="1"/>
        <c:lblAlgn val="ctr"/>
        <c:lblOffset val="100"/>
        <c:noMultiLvlLbl val="0"/>
      </c:catAx>
      <c:valAx>
        <c:axId val="36165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165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18292.798999999999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346504"/>
        <c:axId val="297346896"/>
      </c:barChart>
      <c:catAx>
        <c:axId val="297346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346896"/>
        <c:crosses val="autoZero"/>
        <c:auto val="1"/>
        <c:lblAlgn val="ctr"/>
        <c:lblOffset val="100"/>
        <c:noMultiLvlLbl val="0"/>
      </c:catAx>
      <c:valAx>
        <c:axId val="29734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34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45.673057999999997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347680"/>
        <c:axId val="297348072"/>
      </c:barChart>
      <c:catAx>
        <c:axId val="29734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348072"/>
        <c:crosses val="autoZero"/>
        <c:auto val="1"/>
        <c:lblAlgn val="ctr"/>
        <c:lblOffset val="100"/>
        <c:noMultiLvlLbl val="0"/>
      </c:catAx>
      <c:valAx>
        <c:axId val="297348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34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3.9446081999999998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348856"/>
        <c:axId val="297349248"/>
      </c:barChart>
      <c:catAx>
        <c:axId val="29734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349248"/>
        <c:crosses val="autoZero"/>
        <c:auto val="1"/>
        <c:lblAlgn val="ctr"/>
        <c:lblOffset val="100"/>
        <c:noMultiLvlLbl val="0"/>
      </c:catAx>
      <c:valAx>
        <c:axId val="297349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34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1150.5772999999999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1657880"/>
        <c:axId val="361660232"/>
      </c:barChart>
      <c:catAx>
        <c:axId val="36165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1660232"/>
        <c:crosses val="autoZero"/>
        <c:auto val="1"/>
        <c:lblAlgn val="ctr"/>
        <c:lblOffset val="100"/>
        <c:noMultiLvlLbl val="0"/>
      </c:catAx>
      <c:valAx>
        <c:axId val="36166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165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3.7312446000000001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1659056"/>
        <c:axId val="361660624"/>
      </c:barChart>
      <c:catAx>
        <c:axId val="36165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1660624"/>
        <c:crosses val="autoZero"/>
        <c:auto val="1"/>
        <c:lblAlgn val="ctr"/>
        <c:lblOffset val="100"/>
        <c:noMultiLvlLbl val="0"/>
      </c:catAx>
      <c:valAx>
        <c:axId val="361660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165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37.429355999999999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578264"/>
        <c:axId val="297575520"/>
      </c:barChart>
      <c:catAx>
        <c:axId val="29757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575520"/>
        <c:crosses val="autoZero"/>
        <c:auto val="1"/>
        <c:lblAlgn val="ctr"/>
        <c:lblOffset val="100"/>
        <c:noMultiLvlLbl val="0"/>
      </c:catAx>
      <c:valAx>
        <c:axId val="297575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57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3.9446081999999998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577480"/>
        <c:axId val="297575912"/>
      </c:barChart>
      <c:catAx>
        <c:axId val="29757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575912"/>
        <c:crosses val="autoZero"/>
        <c:auto val="1"/>
        <c:lblAlgn val="ctr"/>
        <c:lblOffset val="100"/>
        <c:noMultiLvlLbl val="0"/>
      </c:catAx>
      <c:valAx>
        <c:axId val="29757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57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1810.9081000000001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575128"/>
        <c:axId val="297576304"/>
      </c:barChart>
      <c:catAx>
        <c:axId val="29757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576304"/>
        <c:crosses val="autoZero"/>
        <c:auto val="1"/>
        <c:lblAlgn val="ctr"/>
        <c:lblOffset val="100"/>
        <c:noMultiLvlLbl val="0"/>
      </c:catAx>
      <c:valAx>
        <c:axId val="29757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57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16.302029999999998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875120"/>
        <c:axId val="297875904"/>
      </c:barChart>
      <c:catAx>
        <c:axId val="29787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875904"/>
        <c:crosses val="autoZero"/>
        <c:auto val="1"/>
        <c:lblAlgn val="ctr"/>
        <c:lblOffset val="100"/>
        <c:noMultiLvlLbl val="0"/>
      </c:catAx>
      <c:valAx>
        <c:axId val="297875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87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송진규, ID : H1900103)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12일 14:29:44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2000</v>
      </c>
      <c r="C6" s="60">
        <f>'DRIs DATA 입력'!C6</f>
        <v>4893.8869999999997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145.02816999999999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84.526060000000001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71.42</v>
      </c>
      <c r="G8" s="60">
        <f>'DRIs DATA 입력'!G8</f>
        <v>14.645</v>
      </c>
      <c r="H8" s="60">
        <f>'DRIs DATA 입력'!H8</f>
        <v>13.936</v>
      </c>
      <c r="I8" s="47"/>
      <c r="J8" s="60" t="s">
        <v>217</v>
      </c>
      <c r="K8" s="60">
        <f>'DRIs DATA 입력'!K8</f>
        <v>2.4870000000000001</v>
      </c>
      <c r="L8" s="60">
        <f>'DRIs DATA 입력'!L8</f>
        <v>23.335999999999999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1721.1248000000001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93.762259999999998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4.9817289999999996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1150.5772999999999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626.30420000000004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4.4573955999999999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3.7312446000000001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37.429355999999999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3.9446081999999998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1810.9081000000001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16.302029999999998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7.8966399999999997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18.049498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1665.6722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2731.7067999999999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18292.798999999999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9811.9650000000001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441.82920000000001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437.14920000000001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4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45.673057999999997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23.365807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1850.6024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3.9273865999999998E-2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9.0291440000000005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571.95416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138.56296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4">
      <c r="A1" s="63" t="s">
        <v>276</v>
      </c>
      <c r="B1" s="62" t="s">
        <v>312</v>
      </c>
      <c r="G1" s="63" t="s">
        <v>277</v>
      </c>
      <c r="H1" s="62" t="s">
        <v>313</v>
      </c>
    </row>
    <row r="3" spans="1:27" x14ac:dyDescent="0.4">
      <c r="A3" s="72" t="s">
        <v>278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4">
      <c r="A4" s="70" t="s">
        <v>279</v>
      </c>
      <c r="B4" s="70"/>
      <c r="C4" s="70"/>
      <c r="E4" s="67" t="s">
        <v>280</v>
      </c>
      <c r="F4" s="68"/>
      <c r="G4" s="68"/>
      <c r="H4" s="69"/>
      <c r="J4" s="67" t="s">
        <v>281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282</v>
      </c>
      <c r="V4" s="70"/>
      <c r="W4" s="70"/>
      <c r="X4" s="70"/>
      <c r="Y4" s="70"/>
      <c r="Z4" s="70"/>
    </row>
    <row r="5" spans="1:27" x14ac:dyDescent="0.4">
      <c r="A5" s="66"/>
      <c r="B5" s="66" t="s">
        <v>283</v>
      </c>
      <c r="C5" s="66" t="s">
        <v>284</v>
      </c>
      <c r="E5" s="66"/>
      <c r="F5" s="66" t="s">
        <v>51</v>
      </c>
      <c r="G5" s="66" t="s">
        <v>285</v>
      </c>
      <c r="H5" s="66" t="s">
        <v>47</v>
      </c>
      <c r="J5" s="66"/>
      <c r="K5" s="66" t="s">
        <v>286</v>
      </c>
      <c r="L5" s="66" t="s">
        <v>287</v>
      </c>
      <c r="N5" s="66"/>
      <c r="O5" s="66" t="s">
        <v>288</v>
      </c>
      <c r="P5" s="66" t="s">
        <v>289</v>
      </c>
      <c r="Q5" s="66" t="s">
        <v>290</v>
      </c>
      <c r="R5" s="66" t="s">
        <v>291</v>
      </c>
      <c r="S5" s="66" t="s">
        <v>284</v>
      </c>
      <c r="U5" s="66"/>
      <c r="V5" s="66" t="s">
        <v>288</v>
      </c>
      <c r="W5" s="66" t="s">
        <v>289</v>
      </c>
      <c r="X5" s="66" t="s">
        <v>290</v>
      </c>
      <c r="Y5" s="66" t="s">
        <v>291</v>
      </c>
      <c r="Z5" s="66" t="s">
        <v>284</v>
      </c>
    </row>
    <row r="6" spans="1:27" x14ac:dyDescent="0.4">
      <c r="A6" s="66" t="s">
        <v>279</v>
      </c>
      <c r="B6" s="66">
        <v>2000</v>
      </c>
      <c r="C6" s="66">
        <v>4893.8869999999997</v>
      </c>
      <c r="E6" s="66" t="s">
        <v>292</v>
      </c>
      <c r="F6" s="66">
        <v>55</v>
      </c>
      <c r="G6" s="66">
        <v>15</v>
      </c>
      <c r="H6" s="66">
        <v>7</v>
      </c>
      <c r="J6" s="66" t="s">
        <v>292</v>
      </c>
      <c r="K6" s="66">
        <v>0.1</v>
      </c>
      <c r="L6" s="66">
        <v>4</v>
      </c>
      <c r="N6" s="66" t="s">
        <v>293</v>
      </c>
      <c r="O6" s="66">
        <v>45</v>
      </c>
      <c r="P6" s="66">
        <v>55</v>
      </c>
      <c r="Q6" s="66">
        <v>0</v>
      </c>
      <c r="R6" s="66">
        <v>0</v>
      </c>
      <c r="S6" s="66">
        <v>145.02816999999999</v>
      </c>
      <c r="U6" s="66" t="s">
        <v>294</v>
      </c>
      <c r="V6" s="66">
        <v>0</v>
      </c>
      <c r="W6" s="66">
        <v>0</v>
      </c>
      <c r="X6" s="66">
        <v>25</v>
      </c>
      <c r="Y6" s="66">
        <v>0</v>
      </c>
      <c r="Z6" s="66">
        <v>84.526060000000001</v>
      </c>
    </row>
    <row r="7" spans="1:27" x14ac:dyDescent="0.4">
      <c r="E7" s="66" t="s">
        <v>295</v>
      </c>
      <c r="F7" s="66">
        <v>65</v>
      </c>
      <c r="G7" s="66">
        <v>30</v>
      </c>
      <c r="H7" s="66">
        <v>20</v>
      </c>
      <c r="J7" s="66" t="s">
        <v>295</v>
      </c>
      <c r="K7" s="66">
        <v>1</v>
      </c>
      <c r="L7" s="66">
        <v>10</v>
      </c>
    </row>
    <row r="8" spans="1:27" x14ac:dyDescent="0.4">
      <c r="E8" s="66" t="s">
        <v>296</v>
      </c>
      <c r="F8" s="66">
        <v>71.42</v>
      </c>
      <c r="G8" s="66">
        <v>14.645</v>
      </c>
      <c r="H8" s="66">
        <v>13.936</v>
      </c>
      <c r="J8" s="66" t="s">
        <v>296</v>
      </c>
      <c r="K8" s="66">
        <v>2.4870000000000001</v>
      </c>
      <c r="L8" s="66">
        <v>23.335999999999999</v>
      </c>
    </row>
    <row r="13" spans="1:27" x14ac:dyDescent="0.4">
      <c r="A13" s="71" t="s">
        <v>297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4">
      <c r="A14" s="70" t="s">
        <v>314</v>
      </c>
      <c r="B14" s="70"/>
      <c r="C14" s="70"/>
      <c r="D14" s="70"/>
      <c r="E14" s="70"/>
      <c r="F14" s="70"/>
      <c r="H14" s="70" t="s">
        <v>298</v>
      </c>
      <c r="I14" s="70"/>
      <c r="J14" s="70"/>
      <c r="K14" s="70"/>
      <c r="L14" s="70"/>
      <c r="M14" s="70"/>
      <c r="O14" s="70" t="s">
        <v>299</v>
      </c>
      <c r="P14" s="70"/>
      <c r="Q14" s="70"/>
      <c r="R14" s="70"/>
      <c r="S14" s="70"/>
      <c r="T14" s="70"/>
      <c r="V14" s="70" t="s">
        <v>300</v>
      </c>
      <c r="W14" s="70"/>
      <c r="X14" s="70"/>
      <c r="Y14" s="70"/>
      <c r="Z14" s="70"/>
      <c r="AA14" s="70"/>
    </row>
    <row r="15" spans="1:27" x14ac:dyDescent="0.4">
      <c r="A15" s="66"/>
      <c r="B15" s="66" t="s">
        <v>288</v>
      </c>
      <c r="C15" s="66" t="s">
        <v>289</v>
      </c>
      <c r="D15" s="66" t="s">
        <v>290</v>
      </c>
      <c r="E15" s="66" t="s">
        <v>291</v>
      </c>
      <c r="F15" s="66" t="s">
        <v>284</v>
      </c>
      <c r="H15" s="66"/>
      <c r="I15" s="66" t="s">
        <v>288</v>
      </c>
      <c r="J15" s="66" t="s">
        <v>289</v>
      </c>
      <c r="K15" s="66" t="s">
        <v>290</v>
      </c>
      <c r="L15" s="66" t="s">
        <v>291</v>
      </c>
      <c r="M15" s="66" t="s">
        <v>284</v>
      </c>
      <c r="O15" s="66"/>
      <c r="P15" s="66" t="s">
        <v>288</v>
      </c>
      <c r="Q15" s="66" t="s">
        <v>289</v>
      </c>
      <c r="R15" s="66" t="s">
        <v>290</v>
      </c>
      <c r="S15" s="66" t="s">
        <v>291</v>
      </c>
      <c r="T15" s="66" t="s">
        <v>284</v>
      </c>
      <c r="V15" s="66"/>
      <c r="W15" s="66" t="s">
        <v>288</v>
      </c>
      <c r="X15" s="66" t="s">
        <v>289</v>
      </c>
      <c r="Y15" s="66" t="s">
        <v>290</v>
      </c>
      <c r="Z15" s="66" t="s">
        <v>291</v>
      </c>
      <c r="AA15" s="66" t="s">
        <v>284</v>
      </c>
    </row>
    <row r="16" spans="1:27" x14ac:dyDescent="0.4">
      <c r="A16" s="66" t="s">
        <v>301</v>
      </c>
      <c r="B16" s="66">
        <v>500</v>
      </c>
      <c r="C16" s="66">
        <v>700</v>
      </c>
      <c r="D16" s="66">
        <v>0</v>
      </c>
      <c r="E16" s="66">
        <v>3000</v>
      </c>
      <c r="F16" s="66">
        <v>1721.1248000000001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93.762259999999998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4.9817289999999996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1150.5772999999999</v>
      </c>
    </row>
    <row r="23" spans="1:62" x14ac:dyDescent="0.4">
      <c r="A23" s="71" t="s">
        <v>302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303</v>
      </c>
      <c r="B24" s="70"/>
      <c r="C24" s="70"/>
      <c r="D24" s="70"/>
      <c r="E24" s="70"/>
      <c r="F24" s="70"/>
      <c r="H24" s="70" t="s">
        <v>304</v>
      </c>
      <c r="I24" s="70"/>
      <c r="J24" s="70"/>
      <c r="K24" s="70"/>
      <c r="L24" s="70"/>
      <c r="M24" s="70"/>
      <c r="O24" s="70" t="s">
        <v>305</v>
      </c>
      <c r="P24" s="70"/>
      <c r="Q24" s="70"/>
      <c r="R24" s="70"/>
      <c r="S24" s="70"/>
      <c r="T24" s="70"/>
      <c r="V24" s="70" t="s">
        <v>306</v>
      </c>
      <c r="W24" s="70"/>
      <c r="X24" s="70"/>
      <c r="Y24" s="70"/>
      <c r="Z24" s="70"/>
      <c r="AA24" s="70"/>
      <c r="AC24" s="70" t="s">
        <v>307</v>
      </c>
      <c r="AD24" s="70"/>
      <c r="AE24" s="70"/>
      <c r="AF24" s="70"/>
      <c r="AG24" s="70"/>
      <c r="AH24" s="70"/>
      <c r="AJ24" s="70" t="s">
        <v>308</v>
      </c>
      <c r="AK24" s="70"/>
      <c r="AL24" s="70"/>
      <c r="AM24" s="70"/>
      <c r="AN24" s="70"/>
      <c r="AO24" s="70"/>
      <c r="AQ24" s="70" t="s">
        <v>309</v>
      </c>
      <c r="AR24" s="70"/>
      <c r="AS24" s="70"/>
      <c r="AT24" s="70"/>
      <c r="AU24" s="70"/>
      <c r="AV24" s="70"/>
      <c r="AX24" s="70" t="s">
        <v>310</v>
      </c>
      <c r="AY24" s="70"/>
      <c r="AZ24" s="70"/>
      <c r="BA24" s="70"/>
      <c r="BB24" s="70"/>
      <c r="BC24" s="70"/>
      <c r="BE24" s="70" t="s">
        <v>315</v>
      </c>
      <c r="BF24" s="70"/>
      <c r="BG24" s="70"/>
      <c r="BH24" s="70"/>
      <c r="BI24" s="70"/>
      <c r="BJ24" s="70"/>
    </row>
    <row r="25" spans="1:62" x14ac:dyDescent="0.4">
      <c r="A25" s="66"/>
      <c r="B25" s="66" t="s">
        <v>316</v>
      </c>
      <c r="C25" s="66" t="s">
        <v>317</v>
      </c>
      <c r="D25" s="66" t="s">
        <v>318</v>
      </c>
      <c r="E25" s="66" t="s">
        <v>319</v>
      </c>
      <c r="F25" s="66" t="s">
        <v>320</v>
      </c>
      <c r="H25" s="66"/>
      <c r="I25" s="66" t="s">
        <v>316</v>
      </c>
      <c r="J25" s="66" t="s">
        <v>317</v>
      </c>
      <c r="K25" s="66" t="s">
        <v>318</v>
      </c>
      <c r="L25" s="66" t="s">
        <v>319</v>
      </c>
      <c r="M25" s="66" t="s">
        <v>320</v>
      </c>
      <c r="O25" s="66"/>
      <c r="P25" s="66" t="s">
        <v>316</v>
      </c>
      <c r="Q25" s="66" t="s">
        <v>317</v>
      </c>
      <c r="R25" s="66" t="s">
        <v>318</v>
      </c>
      <c r="S25" s="66" t="s">
        <v>319</v>
      </c>
      <c r="T25" s="66" t="s">
        <v>320</v>
      </c>
      <c r="V25" s="66"/>
      <c r="W25" s="66" t="s">
        <v>316</v>
      </c>
      <c r="X25" s="66" t="s">
        <v>317</v>
      </c>
      <c r="Y25" s="66" t="s">
        <v>318</v>
      </c>
      <c r="Z25" s="66" t="s">
        <v>319</v>
      </c>
      <c r="AA25" s="66" t="s">
        <v>320</v>
      </c>
      <c r="AC25" s="66"/>
      <c r="AD25" s="66" t="s">
        <v>316</v>
      </c>
      <c r="AE25" s="66" t="s">
        <v>317</v>
      </c>
      <c r="AF25" s="66" t="s">
        <v>318</v>
      </c>
      <c r="AG25" s="66" t="s">
        <v>319</v>
      </c>
      <c r="AH25" s="66" t="s">
        <v>320</v>
      </c>
      <c r="AJ25" s="66"/>
      <c r="AK25" s="66" t="s">
        <v>316</v>
      </c>
      <c r="AL25" s="66" t="s">
        <v>317</v>
      </c>
      <c r="AM25" s="66" t="s">
        <v>318</v>
      </c>
      <c r="AN25" s="66" t="s">
        <v>319</v>
      </c>
      <c r="AO25" s="66" t="s">
        <v>320</v>
      </c>
      <c r="AQ25" s="66"/>
      <c r="AR25" s="66" t="s">
        <v>316</v>
      </c>
      <c r="AS25" s="66" t="s">
        <v>317</v>
      </c>
      <c r="AT25" s="66" t="s">
        <v>318</v>
      </c>
      <c r="AU25" s="66" t="s">
        <v>319</v>
      </c>
      <c r="AV25" s="66" t="s">
        <v>320</v>
      </c>
      <c r="AX25" s="66"/>
      <c r="AY25" s="66" t="s">
        <v>316</v>
      </c>
      <c r="AZ25" s="66" t="s">
        <v>317</v>
      </c>
      <c r="BA25" s="66" t="s">
        <v>318</v>
      </c>
      <c r="BB25" s="66" t="s">
        <v>319</v>
      </c>
      <c r="BC25" s="66" t="s">
        <v>320</v>
      </c>
      <c r="BE25" s="66"/>
      <c r="BF25" s="66" t="s">
        <v>316</v>
      </c>
      <c r="BG25" s="66" t="s">
        <v>317</v>
      </c>
      <c r="BH25" s="66" t="s">
        <v>318</v>
      </c>
      <c r="BI25" s="66" t="s">
        <v>319</v>
      </c>
      <c r="BJ25" s="66" t="s">
        <v>320</v>
      </c>
    </row>
    <row r="26" spans="1:62" x14ac:dyDescent="0.4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626.30420000000004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4.4573955999999999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3.7312446000000001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37.429355999999999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3.9446081999999998</v>
      </c>
      <c r="AJ26" s="66" t="s">
        <v>321</v>
      </c>
      <c r="AK26" s="66">
        <v>320</v>
      </c>
      <c r="AL26" s="66">
        <v>400</v>
      </c>
      <c r="AM26" s="66">
        <v>0</v>
      </c>
      <c r="AN26" s="66">
        <v>1000</v>
      </c>
      <c r="AO26" s="66">
        <v>1810.9081000000001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16.302029999999998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7.8966399999999997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18.049498</v>
      </c>
    </row>
    <row r="33" spans="1:68" x14ac:dyDescent="0.4">
      <c r="A33" s="71" t="s">
        <v>322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4">
      <c r="A34" s="70" t="s">
        <v>323</v>
      </c>
      <c r="B34" s="70"/>
      <c r="C34" s="70"/>
      <c r="D34" s="70"/>
      <c r="E34" s="70"/>
      <c r="F34" s="70"/>
      <c r="H34" s="70" t="s">
        <v>324</v>
      </c>
      <c r="I34" s="70"/>
      <c r="J34" s="70"/>
      <c r="K34" s="70"/>
      <c r="L34" s="70"/>
      <c r="M34" s="70"/>
      <c r="O34" s="70" t="s">
        <v>325</v>
      </c>
      <c r="P34" s="70"/>
      <c r="Q34" s="70"/>
      <c r="R34" s="70"/>
      <c r="S34" s="70"/>
      <c r="T34" s="70"/>
      <c r="V34" s="70" t="s">
        <v>326</v>
      </c>
      <c r="W34" s="70"/>
      <c r="X34" s="70"/>
      <c r="Y34" s="70"/>
      <c r="Z34" s="70"/>
      <c r="AA34" s="70"/>
      <c r="AC34" s="70" t="s">
        <v>327</v>
      </c>
      <c r="AD34" s="70"/>
      <c r="AE34" s="70"/>
      <c r="AF34" s="70"/>
      <c r="AG34" s="70"/>
      <c r="AH34" s="70"/>
      <c r="AJ34" s="70" t="s">
        <v>328</v>
      </c>
      <c r="AK34" s="70"/>
      <c r="AL34" s="70"/>
      <c r="AM34" s="70"/>
      <c r="AN34" s="70"/>
      <c r="AO34" s="70"/>
    </row>
    <row r="35" spans="1:68" x14ac:dyDescent="0.4">
      <c r="A35" s="66"/>
      <c r="B35" s="66" t="s">
        <v>316</v>
      </c>
      <c r="C35" s="66" t="s">
        <v>317</v>
      </c>
      <c r="D35" s="66" t="s">
        <v>318</v>
      </c>
      <c r="E35" s="66" t="s">
        <v>319</v>
      </c>
      <c r="F35" s="66" t="s">
        <v>320</v>
      </c>
      <c r="H35" s="66"/>
      <c r="I35" s="66" t="s">
        <v>316</v>
      </c>
      <c r="J35" s="66" t="s">
        <v>317</v>
      </c>
      <c r="K35" s="66" t="s">
        <v>318</v>
      </c>
      <c r="L35" s="66" t="s">
        <v>319</v>
      </c>
      <c r="M35" s="66" t="s">
        <v>320</v>
      </c>
      <c r="O35" s="66"/>
      <c r="P35" s="66" t="s">
        <v>316</v>
      </c>
      <c r="Q35" s="66" t="s">
        <v>317</v>
      </c>
      <c r="R35" s="66" t="s">
        <v>318</v>
      </c>
      <c r="S35" s="66" t="s">
        <v>319</v>
      </c>
      <c r="T35" s="66" t="s">
        <v>320</v>
      </c>
      <c r="V35" s="66"/>
      <c r="W35" s="66" t="s">
        <v>316</v>
      </c>
      <c r="X35" s="66" t="s">
        <v>317</v>
      </c>
      <c r="Y35" s="66" t="s">
        <v>318</v>
      </c>
      <c r="Z35" s="66" t="s">
        <v>319</v>
      </c>
      <c r="AA35" s="66" t="s">
        <v>320</v>
      </c>
      <c r="AC35" s="66"/>
      <c r="AD35" s="66" t="s">
        <v>316</v>
      </c>
      <c r="AE35" s="66" t="s">
        <v>317</v>
      </c>
      <c r="AF35" s="66" t="s">
        <v>318</v>
      </c>
      <c r="AG35" s="66" t="s">
        <v>319</v>
      </c>
      <c r="AH35" s="66" t="s">
        <v>320</v>
      </c>
      <c r="AJ35" s="66"/>
      <c r="AK35" s="66" t="s">
        <v>316</v>
      </c>
      <c r="AL35" s="66" t="s">
        <v>317</v>
      </c>
      <c r="AM35" s="66" t="s">
        <v>318</v>
      </c>
      <c r="AN35" s="66" t="s">
        <v>319</v>
      </c>
      <c r="AO35" s="66" t="s">
        <v>320</v>
      </c>
    </row>
    <row r="36" spans="1:68" x14ac:dyDescent="0.4">
      <c r="A36" s="66" t="s">
        <v>17</v>
      </c>
      <c r="B36" s="66">
        <v>570</v>
      </c>
      <c r="C36" s="66">
        <v>700</v>
      </c>
      <c r="D36" s="66">
        <v>0</v>
      </c>
      <c r="E36" s="66">
        <v>2000</v>
      </c>
      <c r="F36" s="66">
        <v>1665.6722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2731.7067999999999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18292.798999999999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9811.9650000000001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441.82920000000001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437.14920000000001</v>
      </c>
    </row>
    <row r="43" spans="1:68" x14ac:dyDescent="0.4">
      <c r="A43" s="71" t="s">
        <v>329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4">
      <c r="A44" s="70" t="s">
        <v>330</v>
      </c>
      <c r="B44" s="70"/>
      <c r="C44" s="70"/>
      <c r="D44" s="70"/>
      <c r="E44" s="70"/>
      <c r="F44" s="70"/>
      <c r="H44" s="70" t="s">
        <v>331</v>
      </c>
      <c r="I44" s="70"/>
      <c r="J44" s="70"/>
      <c r="K44" s="70"/>
      <c r="L44" s="70"/>
      <c r="M44" s="70"/>
      <c r="O44" s="70" t="s">
        <v>332</v>
      </c>
      <c r="P44" s="70"/>
      <c r="Q44" s="70"/>
      <c r="R44" s="70"/>
      <c r="S44" s="70"/>
      <c r="T44" s="70"/>
      <c r="V44" s="70" t="s">
        <v>333</v>
      </c>
      <c r="W44" s="70"/>
      <c r="X44" s="70"/>
      <c r="Y44" s="70"/>
      <c r="Z44" s="70"/>
      <c r="AA44" s="70"/>
      <c r="AC44" s="70" t="s">
        <v>334</v>
      </c>
      <c r="AD44" s="70"/>
      <c r="AE44" s="70"/>
      <c r="AF44" s="70"/>
      <c r="AG44" s="70"/>
      <c r="AH44" s="70"/>
      <c r="AJ44" s="70" t="s">
        <v>335</v>
      </c>
      <c r="AK44" s="70"/>
      <c r="AL44" s="70"/>
      <c r="AM44" s="70"/>
      <c r="AN44" s="70"/>
      <c r="AO44" s="70"/>
      <c r="AQ44" s="70" t="s">
        <v>336</v>
      </c>
      <c r="AR44" s="70"/>
      <c r="AS44" s="70"/>
      <c r="AT44" s="70"/>
      <c r="AU44" s="70"/>
      <c r="AV44" s="70"/>
      <c r="AX44" s="70" t="s">
        <v>337</v>
      </c>
      <c r="AY44" s="70"/>
      <c r="AZ44" s="70"/>
      <c r="BA44" s="70"/>
      <c r="BB44" s="70"/>
      <c r="BC44" s="70"/>
      <c r="BE44" s="70" t="s">
        <v>338</v>
      </c>
      <c r="BF44" s="70"/>
      <c r="BG44" s="70"/>
      <c r="BH44" s="70"/>
      <c r="BI44" s="70"/>
      <c r="BJ44" s="70"/>
    </row>
    <row r="45" spans="1:68" x14ac:dyDescent="0.4">
      <c r="A45" s="66"/>
      <c r="B45" s="66" t="s">
        <v>316</v>
      </c>
      <c r="C45" s="66" t="s">
        <v>317</v>
      </c>
      <c r="D45" s="66" t="s">
        <v>318</v>
      </c>
      <c r="E45" s="66" t="s">
        <v>319</v>
      </c>
      <c r="F45" s="66" t="s">
        <v>320</v>
      </c>
      <c r="H45" s="66"/>
      <c r="I45" s="66" t="s">
        <v>316</v>
      </c>
      <c r="J45" s="66" t="s">
        <v>317</v>
      </c>
      <c r="K45" s="66" t="s">
        <v>318</v>
      </c>
      <c r="L45" s="66" t="s">
        <v>319</v>
      </c>
      <c r="M45" s="66" t="s">
        <v>320</v>
      </c>
      <c r="O45" s="66"/>
      <c r="P45" s="66" t="s">
        <v>316</v>
      </c>
      <c r="Q45" s="66" t="s">
        <v>317</v>
      </c>
      <c r="R45" s="66" t="s">
        <v>318</v>
      </c>
      <c r="S45" s="66" t="s">
        <v>319</v>
      </c>
      <c r="T45" s="66" t="s">
        <v>320</v>
      </c>
      <c r="V45" s="66"/>
      <c r="W45" s="66" t="s">
        <v>316</v>
      </c>
      <c r="X45" s="66" t="s">
        <v>317</v>
      </c>
      <c r="Y45" s="66" t="s">
        <v>318</v>
      </c>
      <c r="Z45" s="66" t="s">
        <v>319</v>
      </c>
      <c r="AA45" s="66" t="s">
        <v>320</v>
      </c>
      <c r="AC45" s="66"/>
      <c r="AD45" s="66" t="s">
        <v>316</v>
      </c>
      <c r="AE45" s="66" t="s">
        <v>317</v>
      </c>
      <c r="AF45" s="66" t="s">
        <v>318</v>
      </c>
      <c r="AG45" s="66" t="s">
        <v>319</v>
      </c>
      <c r="AH45" s="66" t="s">
        <v>320</v>
      </c>
      <c r="AJ45" s="66"/>
      <c r="AK45" s="66" t="s">
        <v>316</v>
      </c>
      <c r="AL45" s="66" t="s">
        <v>317</v>
      </c>
      <c r="AM45" s="66" t="s">
        <v>318</v>
      </c>
      <c r="AN45" s="66" t="s">
        <v>319</v>
      </c>
      <c r="AO45" s="66" t="s">
        <v>320</v>
      </c>
      <c r="AQ45" s="66"/>
      <c r="AR45" s="66" t="s">
        <v>316</v>
      </c>
      <c r="AS45" s="66" t="s">
        <v>317</v>
      </c>
      <c r="AT45" s="66" t="s">
        <v>318</v>
      </c>
      <c r="AU45" s="66" t="s">
        <v>319</v>
      </c>
      <c r="AV45" s="66" t="s">
        <v>320</v>
      </c>
      <c r="AX45" s="66"/>
      <c r="AY45" s="66" t="s">
        <v>316</v>
      </c>
      <c r="AZ45" s="66" t="s">
        <v>317</v>
      </c>
      <c r="BA45" s="66" t="s">
        <v>318</v>
      </c>
      <c r="BB45" s="66" t="s">
        <v>319</v>
      </c>
      <c r="BC45" s="66" t="s">
        <v>320</v>
      </c>
      <c r="BE45" s="66"/>
      <c r="BF45" s="66" t="s">
        <v>316</v>
      </c>
      <c r="BG45" s="66" t="s">
        <v>317</v>
      </c>
      <c r="BH45" s="66" t="s">
        <v>318</v>
      </c>
      <c r="BI45" s="66" t="s">
        <v>319</v>
      </c>
      <c r="BJ45" s="66" t="s">
        <v>320</v>
      </c>
    </row>
    <row r="46" spans="1:68" x14ac:dyDescent="0.4">
      <c r="A46" s="66" t="s">
        <v>23</v>
      </c>
      <c r="B46" s="66">
        <v>7</v>
      </c>
      <c r="C46" s="66">
        <v>9</v>
      </c>
      <c r="D46" s="66">
        <v>0</v>
      </c>
      <c r="E46" s="66">
        <v>45</v>
      </c>
      <c r="F46" s="66">
        <v>45.673057999999997</v>
      </c>
      <c r="H46" s="66" t="s">
        <v>24</v>
      </c>
      <c r="I46" s="66">
        <v>7</v>
      </c>
      <c r="J46" s="66">
        <v>9</v>
      </c>
      <c r="K46" s="66">
        <v>0</v>
      </c>
      <c r="L46" s="66">
        <v>35</v>
      </c>
      <c r="M46" s="66">
        <v>23.365807</v>
      </c>
      <c r="O46" s="66" t="s">
        <v>339</v>
      </c>
      <c r="P46" s="66">
        <v>600</v>
      </c>
      <c r="Q46" s="66">
        <v>800</v>
      </c>
      <c r="R46" s="66">
        <v>0</v>
      </c>
      <c r="S46" s="66">
        <v>10000</v>
      </c>
      <c r="T46" s="66">
        <v>1850.6024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3.9273865999999998E-2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9.0291440000000005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571.95416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138.56296</v>
      </c>
      <c r="AX46" s="66" t="s">
        <v>340</v>
      </c>
      <c r="AY46" s="66"/>
      <c r="AZ46" s="66"/>
      <c r="BA46" s="66"/>
      <c r="BB46" s="66"/>
      <c r="BC46" s="66"/>
      <c r="BE46" s="66" t="s">
        <v>341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4">
      <c r="A2" s="62" t="s">
        <v>342</v>
      </c>
      <c r="B2" s="62" t="s">
        <v>343</v>
      </c>
      <c r="C2" s="62" t="s">
        <v>311</v>
      </c>
      <c r="D2" s="62">
        <v>68</v>
      </c>
      <c r="E2" s="62">
        <v>4893.8869999999997</v>
      </c>
      <c r="F2" s="62">
        <v>743.25494000000003</v>
      </c>
      <c r="G2" s="62">
        <v>152.40497999999999</v>
      </c>
      <c r="H2" s="62">
        <v>114.89609</v>
      </c>
      <c r="I2" s="62">
        <v>37.508899999999997</v>
      </c>
      <c r="J2" s="62">
        <v>145.02816999999999</v>
      </c>
      <c r="K2" s="62">
        <v>97.99539</v>
      </c>
      <c r="L2" s="62">
        <v>47.032775999999998</v>
      </c>
      <c r="M2" s="62">
        <v>84.526060000000001</v>
      </c>
      <c r="N2" s="62">
        <v>9.1107379999999996</v>
      </c>
      <c r="O2" s="62">
        <v>52.632213999999998</v>
      </c>
      <c r="P2" s="62">
        <v>2512.788</v>
      </c>
      <c r="Q2" s="62">
        <v>75.473236</v>
      </c>
      <c r="R2" s="62">
        <v>1721.1248000000001</v>
      </c>
      <c r="S2" s="62">
        <v>219.9127</v>
      </c>
      <c r="T2" s="62">
        <v>18014.544999999998</v>
      </c>
      <c r="U2" s="62">
        <v>4.9817289999999996</v>
      </c>
      <c r="V2" s="62">
        <v>93.762259999999998</v>
      </c>
      <c r="W2" s="62">
        <v>1150.5772999999999</v>
      </c>
      <c r="X2" s="62">
        <v>626.30420000000004</v>
      </c>
      <c r="Y2" s="62">
        <v>4.4573955999999999</v>
      </c>
      <c r="Z2" s="62">
        <v>3.7312446000000001</v>
      </c>
      <c r="AA2" s="62">
        <v>37.429355999999999</v>
      </c>
      <c r="AB2" s="62">
        <v>3.9446081999999998</v>
      </c>
      <c r="AC2" s="62">
        <v>1810.9081000000001</v>
      </c>
      <c r="AD2" s="62">
        <v>16.302029999999998</v>
      </c>
      <c r="AE2" s="62">
        <v>7.8966399999999997</v>
      </c>
      <c r="AF2" s="62">
        <v>18.049498</v>
      </c>
      <c r="AG2" s="62">
        <v>1665.6722</v>
      </c>
      <c r="AH2" s="62">
        <v>1176.9021</v>
      </c>
      <c r="AI2" s="62">
        <v>488.77019999999999</v>
      </c>
      <c r="AJ2" s="62">
        <v>2731.7067999999999</v>
      </c>
      <c r="AK2" s="62">
        <v>18292.798999999999</v>
      </c>
      <c r="AL2" s="62">
        <v>441.82920000000001</v>
      </c>
      <c r="AM2" s="62">
        <v>9811.9650000000001</v>
      </c>
      <c r="AN2" s="62">
        <v>437.14920000000001</v>
      </c>
      <c r="AO2" s="62">
        <v>45.673057999999997</v>
      </c>
      <c r="AP2" s="62">
        <v>39.401359999999997</v>
      </c>
      <c r="AQ2" s="62">
        <v>6.2716979999999998</v>
      </c>
      <c r="AR2" s="62">
        <v>23.365807</v>
      </c>
      <c r="AS2" s="62">
        <v>1850.6024</v>
      </c>
      <c r="AT2" s="62">
        <v>3.9273865999999998E-2</v>
      </c>
      <c r="AU2" s="62">
        <v>9.0291440000000005</v>
      </c>
      <c r="AV2" s="62">
        <v>571.95416</v>
      </c>
      <c r="AW2" s="62">
        <v>138.56296</v>
      </c>
      <c r="AX2" s="62">
        <v>0.83552873000000005</v>
      </c>
      <c r="AY2" s="62">
        <v>3.5946145</v>
      </c>
      <c r="AZ2" s="62">
        <v>574.07245</v>
      </c>
      <c r="BA2" s="62">
        <v>130.79141000000001</v>
      </c>
      <c r="BB2" s="62">
        <v>29.572474</v>
      </c>
      <c r="BC2" s="62">
        <v>41.942608</v>
      </c>
      <c r="BD2" s="62">
        <v>59.180630000000001</v>
      </c>
      <c r="BE2" s="62">
        <v>1.6737959</v>
      </c>
      <c r="BF2" s="62">
        <v>10.513958000000001</v>
      </c>
      <c r="BG2" s="62">
        <v>2.7754895000000002E-2</v>
      </c>
      <c r="BH2" s="62">
        <v>5.9820353999999999E-2</v>
      </c>
      <c r="BI2" s="62">
        <v>4.3732285000000003E-2</v>
      </c>
      <c r="BJ2" s="62">
        <v>0.16566163</v>
      </c>
      <c r="BK2" s="62">
        <v>2.1349920000000001E-3</v>
      </c>
      <c r="BL2" s="62">
        <v>0.34703742999999998</v>
      </c>
      <c r="BM2" s="62">
        <v>2.6794419999999999</v>
      </c>
      <c r="BN2" s="62">
        <v>0.86251529999999998</v>
      </c>
      <c r="BO2" s="62">
        <v>83.176169999999999</v>
      </c>
      <c r="BP2" s="62">
        <v>6.1816690000000003</v>
      </c>
      <c r="BQ2" s="62">
        <v>21.061295000000001</v>
      </c>
      <c r="BR2" s="62">
        <v>93.741900000000001</v>
      </c>
      <c r="BS2" s="62">
        <v>124.817345</v>
      </c>
      <c r="BT2" s="62">
        <v>12.901664999999999</v>
      </c>
      <c r="BU2" s="62">
        <v>1.5262742</v>
      </c>
      <c r="BV2" s="62">
        <v>7.5976689999999996E-3</v>
      </c>
      <c r="BW2" s="62">
        <v>0.82086139999999996</v>
      </c>
      <c r="BX2" s="62">
        <v>1.3168994000000001</v>
      </c>
      <c r="BY2" s="62">
        <v>0.22025886</v>
      </c>
      <c r="BZ2" s="62">
        <v>4.4269174999999996E-3</v>
      </c>
      <c r="CA2" s="62">
        <v>1.6557459000000001</v>
      </c>
      <c r="CB2" s="62">
        <v>8.4740300000000005E-3</v>
      </c>
      <c r="CC2" s="62">
        <v>0.19895755000000001</v>
      </c>
      <c r="CD2" s="62">
        <v>0.38550252000000002</v>
      </c>
      <c r="CE2" s="62">
        <v>0.17859104000000001</v>
      </c>
      <c r="CF2" s="62">
        <v>7.2217690000000003E-3</v>
      </c>
      <c r="CG2" s="62">
        <v>0</v>
      </c>
      <c r="CH2" s="62">
        <v>2.8263937999999999E-2</v>
      </c>
      <c r="CI2" s="62">
        <v>2.5328759999999999E-3</v>
      </c>
      <c r="CJ2" s="62">
        <v>0.57673079999999999</v>
      </c>
      <c r="CK2" s="62">
        <v>2.4522868999999999E-2</v>
      </c>
      <c r="CL2" s="62">
        <v>11.937987</v>
      </c>
      <c r="CM2" s="62">
        <v>1.9866642000000001</v>
      </c>
      <c r="CN2" s="62">
        <v>4354.3495999999996</v>
      </c>
      <c r="CO2" s="62">
        <v>7586.6580000000004</v>
      </c>
      <c r="CP2" s="62">
        <v>4442.2039999999997</v>
      </c>
      <c r="CQ2" s="62">
        <v>1554.5785000000001</v>
      </c>
      <c r="CR2" s="62">
        <v>1156.4214999999999</v>
      </c>
      <c r="CS2" s="62">
        <v>620.28980000000001</v>
      </c>
      <c r="CT2" s="62">
        <v>4714.3433000000005</v>
      </c>
      <c r="CU2" s="62">
        <v>2814.7370000000001</v>
      </c>
      <c r="CV2" s="62">
        <v>2082.4843999999998</v>
      </c>
      <c r="CW2" s="62">
        <v>3179.5974000000001</v>
      </c>
      <c r="CX2" s="62">
        <v>965.47424000000001</v>
      </c>
      <c r="CY2" s="62">
        <v>5497.0510000000004</v>
      </c>
      <c r="CZ2" s="62">
        <v>2768.9609999999998</v>
      </c>
      <c r="DA2" s="62">
        <v>6381.6684999999998</v>
      </c>
      <c r="DB2" s="62">
        <v>5891.9740000000002</v>
      </c>
      <c r="DC2" s="62">
        <v>9805.5540000000001</v>
      </c>
      <c r="DD2" s="62">
        <v>17927.669999999998</v>
      </c>
      <c r="DE2" s="62">
        <v>3481.7521999999999</v>
      </c>
      <c r="DF2" s="62">
        <v>7603.0429999999997</v>
      </c>
      <c r="DG2" s="62">
        <v>3891.0873999999999</v>
      </c>
      <c r="DH2" s="62">
        <v>69.980034000000003</v>
      </c>
      <c r="DI2" s="62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130.79141000000001</v>
      </c>
      <c r="B6">
        <f>BB2</f>
        <v>29.572474</v>
      </c>
      <c r="C6">
        <f>BC2</f>
        <v>41.942608</v>
      </c>
      <c r="D6">
        <f>BD2</f>
        <v>59.180630000000001</v>
      </c>
    </row>
    <row r="7" spans="1:113" x14ac:dyDescent="0.4">
      <c r="B7">
        <f>ROUND(B6/MAX($B$6,$C$6,$D$6),1)</f>
        <v>0.5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4">
      <c r="A2" s="55" t="s">
        <v>256</v>
      </c>
      <c r="B2" s="56">
        <v>18795</v>
      </c>
      <c r="C2" s="57">
        <f ca="1">YEAR(TODAY())-YEAR(B2)+IF(TODAY()&gt;=DATE(YEAR(TODAY()),MONTH(B2),DAY(B2)),0,-1)</f>
        <v>68</v>
      </c>
      <c r="E2" s="53">
        <v>161</v>
      </c>
      <c r="F2" s="54" t="s">
        <v>40</v>
      </c>
      <c r="G2" s="53">
        <v>54</v>
      </c>
      <c r="H2" s="52" t="s">
        <v>42</v>
      </c>
      <c r="I2" s="73">
        <f>ROUND(G3/E3^2,1)</f>
        <v>20.8</v>
      </c>
    </row>
    <row r="3" spans="1:9" x14ac:dyDescent="0.4">
      <c r="E3" s="52">
        <f>E2/100</f>
        <v>1.61</v>
      </c>
      <c r="F3" s="52" t="s">
        <v>41</v>
      </c>
      <c r="G3" s="52">
        <f>G2</f>
        <v>54</v>
      </c>
      <c r="H3" s="52" t="s">
        <v>42</v>
      </c>
      <c r="I3" s="73"/>
    </row>
    <row r="4" spans="1:9" x14ac:dyDescent="0.4">
      <c r="A4" t="s">
        <v>274</v>
      </c>
    </row>
    <row r="5" spans="1:9" x14ac:dyDescent="0.4">
      <c r="B5" s="61">
        <v>43803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4">
      <c r="E2" s="75" t="str">
        <f>'DRIs DATA'!B1</f>
        <v>(설문지 : FFQ 95문항 설문지, 사용자 : 송진규, ID : H1900103)</v>
      </c>
      <c r="F2" s="75"/>
      <c r="G2" s="75"/>
      <c r="H2" s="75"/>
      <c r="I2" s="75"/>
      <c r="J2" s="75"/>
    </row>
    <row r="3" spans="1:14" ht="8.1" customHeight="1" x14ac:dyDescent="0.4"/>
    <row r="4" spans="1:14" x14ac:dyDescent="0.4">
      <c r="K4" t="s">
        <v>2</v>
      </c>
      <c r="L4" t="str">
        <f>'DRIs DATA'!H1</f>
        <v>2020년 03월 12일 14:29:44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4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4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4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4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4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6" t="s">
        <v>31</v>
      </c>
      <c r="D10" s="146"/>
      <c r="E10" s="147"/>
      <c r="F10" s="145">
        <f>'개인정보 및 신체계측 입력'!B5</f>
        <v>43803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4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146" t="s">
        <v>33</v>
      </c>
      <c r="D12" s="146"/>
      <c r="E12" s="147"/>
      <c r="F12" s="152">
        <f ca="1">'개인정보 및 신체계측 입력'!C2</f>
        <v>68</v>
      </c>
      <c r="G12" s="152"/>
      <c r="H12" s="152"/>
      <c r="I12" s="152"/>
      <c r="K12" s="123">
        <f>'개인정보 및 신체계측 입력'!E2</f>
        <v>161</v>
      </c>
      <c r="L12" s="124"/>
      <c r="M12" s="117">
        <f>'개인정보 및 신체계측 입력'!G2</f>
        <v>54</v>
      </c>
      <c r="N12" s="118"/>
      <c r="O12" s="113" t="s">
        <v>272</v>
      </c>
      <c r="P12" s="107"/>
      <c r="Q12" s="110">
        <f>'개인정보 및 신체계측 입력'!I2</f>
        <v>20.8</v>
      </c>
      <c r="R12" s="110"/>
      <c r="S12" s="110"/>
    </row>
    <row r="13" spans="1:19" ht="18" customHeight="1" thickBot="1" x14ac:dyDescent="0.4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4">
      <c r="C14" s="150" t="s">
        <v>32</v>
      </c>
      <c r="D14" s="150"/>
      <c r="E14" s="151"/>
      <c r="F14" s="111" t="str">
        <f>MID('DRIs DATA'!B1,28,3)</f>
        <v>송진규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4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4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71.42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4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4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4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14.645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4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4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4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13.936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4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4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4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0.5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0.7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23.3</v>
      </c>
      <c r="L72" s="37" t="s">
        <v>54</v>
      </c>
      <c r="M72" s="37">
        <f>ROUND('DRIs DATA'!K8,1)</f>
        <v>2.5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4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4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4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137" t="s">
        <v>172</v>
      </c>
      <c r="C94" s="135"/>
      <c r="D94" s="135"/>
      <c r="E94" s="135"/>
      <c r="F94" s="95">
        <f>ROUND('DRIs DATA'!F16/'DRIs DATA'!C16*100,2)</f>
        <v>229.48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781.35</v>
      </c>
      <c r="R94" s="135" t="s">
        <v>168</v>
      </c>
      <c r="S94" s="135"/>
      <c r="T94" s="136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4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4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4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4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4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4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4">
      <c r="B121" s="44" t="s">
        <v>172</v>
      </c>
      <c r="C121" s="16"/>
      <c r="D121" s="16"/>
      <c r="E121" s="15"/>
      <c r="F121" s="95">
        <f>ROUND('DRIs DATA'!F26/'DRIs DATA'!C26*100,2)</f>
        <v>626.29999999999995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262.97000000000003</v>
      </c>
      <c r="R121" s="135" t="s">
        <v>167</v>
      </c>
      <c r="S121" s="135"/>
      <c r="T121" s="136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4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4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4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4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thickBot="1" x14ac:dyDescent="0.4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4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4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4">
      <c r="B172" s="43" t="s">
        <v>172</v>
      </c>
      <c r="C172" s="20"/>
      <c r="D172" s="20"/>
      <c r="E172" s="6"/>
      <c r="F172" s="95">
        <f>ROUND('DRIs DATA'!F36/'DRIs DATA'!C36*100,2)</f>
        <v>208.21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1219.52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4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4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4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4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4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4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4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4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5">
        <f>ROUND('DRIs DATA'!F46/'DRIs DATA'!C46*100,2)</f>
        <v>456.73</v>
      </c>
      <c r="G197" s="95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4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4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4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4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4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45">
      <c r="K205" s="10"/>
    </row>
    <row r="206" spans="2:20" ht="18" customHeight="1" x14ac:dyDescent="0.4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4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2020-03-12T06:19:04Z</dcterms:modified>
</cp:coreProperties>
</file>