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<sst xmlns="http://schemas.openxmlformats.org/spreadsheetml/2006/main" count="692" uniqueCount="337">
  <si>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</si>
  <si>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</si>
  <si>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</si>
  <si>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</si>
  <si>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</si>
  <si>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</si>
  <si>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</si>
  <si>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</si>
  <si>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</si>
  <si>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</si>
  <si>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</si>
  <si>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</si>
  <si>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</si>
  <si>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</si>
  <si>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</si>
  <si>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</si>
  <si>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</si>
  <si>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</si>
  <si>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</si>
  <si>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</si>
  <si>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</si>
  <si>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</si>
  <si>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</si>
  <si>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</si>
  <si>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</si>
  <si>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</si>
  <si>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</si>
  <si>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</si>
  <si>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</si>
  <si>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</si>
  <si>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</si>
  <si>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</si>
  <si>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</si>
  <si>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</si>
  <si>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</si>
  <si>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</si>
  <si>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</si>
  <si>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</si>
  <si>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</si>
  <si>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</si>
  <si>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</si>
  <si>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</si>
  <si>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</si>
  <si>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</si>
  <si>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</si>
  <si>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</si>
  <si>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</si>
  <si>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</si>
  <si>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</si>
  <si>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</si>
  <si>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</si>
  <si>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</si>
  <si>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</si>
  <si>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</si>
  <si>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</si>
  <si>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</si>
  <si>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</si>
  <si>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</si>
  <si>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</si>
  <si>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</si>
  <si>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</si>
  <si>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</si>
  <si>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</si>
  <si>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</si>
  <si>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</si>
  <si>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</si>
  <si>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</si>
  <si>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</si>
  <si>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</si>
  <si>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</si>
  <si>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</si>
  <si>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</si>
  <si>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</si>
  <si>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</si>
  <si>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</si>
  <si>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</si>
  <si>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</si>
  <si>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</si>
  <si>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</si>
  <si>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</si>
  <si>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</si>
  <si>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</si>
  <si>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</si>
  <si>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</si>
  <si>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</si>
  <si>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</si>
  <si>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</si>
  <si>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</si>
  <si>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</si>
  <si>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</si>
  <si>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</si>
  <si>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</si>
  <si>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</si>
  <si>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</si>
  <si>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</si>
  <si>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</si>
  <si>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</si>
  <si>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</si>
  <si>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</si>
  <si>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</si>
  <si>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</si>
  <si>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</si>
  <si>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</si>
  <si>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</si>
  <si>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</si>
  <si>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</si>
  <si>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</si>
  <si>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</si>
  <si>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</si>
  <si>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</si>
  <si>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</si>
  <si>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</si>
  <si>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</si>
  <si>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</si>
  <si>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</si>
  <si>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</si>
  <si>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</si>
  <si>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</si>
  <si>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</si>
  <si>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</si>
  <si>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</si>
  <si>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</si>
  <si>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</si>
  <si>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</si>
  <si>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</si>
  <si>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</si>
  <si>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</si>
  <si>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</si>
  <si>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</si>
  <si>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</si>
  <si>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</si>
  <si>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</si>
  <si>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</si>
  <si>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</si>
  <si>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</si>
  <si>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</si>
  <si>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</si>
  <si>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</si>
  <si>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</si>
  <si>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</si>
  <si>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</si>
  <si>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</si>
  <si>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</si>
  <si>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</si>
  <si>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</si>
  <si>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</si>
  <si>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</si>
  <si>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</si>
  <si>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</si>
  <si>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</si>
  <si>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</si>
  <si>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</si>
  <si>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</si>
  <si>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</si>
  <si>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</si>
  <si>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</si>
  <si>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</si>
  <si>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</si>
  <si>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</si>
  <si>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</si>
  <si>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</si>
  <si>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</si>
  <si>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</si>
  <si>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</si>
  <si>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</si>
  <si>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</si>
  <si>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</si>
  <si>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</si>
  <si>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</si>
  <si>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</si>
  <si>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</si>
  <si>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</si>
  <si>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</si>
  <si>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</si>
  <si>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</si>
  <si>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</si>
  <si>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</si>
  <si>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</si>
  <si>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</si>
  <si>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</si>
  <si>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</si>
  <si>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</si>
  <si>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</si>
  <si>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</si>
  <si>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</si>
  <si>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</si>
  <si>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</si>
  <si>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</si>
  <si>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</si>
  <si>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</si>
  <si>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</si>
  <si>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</si>
  <si>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</si>
  <si>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</si>
  <si>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</si>
  <si>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</si>
  <si>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</si>
  <si>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</si>
  <si>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</si>
  <si>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</si>
  <si>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</si>
  <si>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</si>
  <si>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</si>
  <si>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</si>
  <si>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</si>
  <si>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</si>
  <si>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</si>
  <si>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</si>
  <si>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</si>
  <si>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</si>
  <si>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</si>
  <si>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</si>
  <si>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</si>
  <si>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</si>
  <si>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</si>
  <si>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</si>
  <si>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</si>
  <si>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</si>
  <si>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</si>
  <si>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</si>
  <si>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</si>
  <si>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</si>
  <si>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</si>
  <si>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</si>
  <si>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</si>
  <si>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</si>
  <si>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</si>
  <si>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</si>
  <si>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</si>
  <si>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</si>
  <si>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</si>
  <si>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</si>
  <si>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</si>
  <si>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</si>
  <si>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</si>
  <si>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</si>
  <si>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</si>
  <si>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</si>
  <si>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</si>
  <si>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</si>
  <si>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</si>
  <si>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</si>
  <si>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</si>
  <si>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</si>
  <si>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</si>
  <si>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</si>
  <si>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</si>
  <si>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</si>
  <si>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</si>
  <si>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</si>
  <si>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</si>
  <si>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</si>
  <si>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</si>
  <si>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</si>
  <si>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</si>
  <si>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</si>
  <si>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</si>
  <si>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</si>
  <si>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</si>
  <si>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</si>
  <si>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</si>
  <si>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</si>
  <si>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</si>
  <si>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</si>
  <si>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</si>
  <si>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</si>
  <si>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</si>
  <si>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</si>
  <si>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</si>
  <si>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</si>
  <si>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</si>
  <si>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</si>
  <si>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</si>
  <si>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</si>
  <si>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</si>
  <si>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</si>
  <si>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</si>
  <si>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</si>
  <si>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</si>
  <si>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</si>
  <si>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</si>
  <si>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</si>
  <si>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</si>
  <si>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</si>
  <si>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</si>
  <si>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</si>
  <si>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</si>
  <si>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</si>
  <si>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</si>
  <si>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</si>
  <si>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</si>
  <si>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</si>
  <si>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</si>
  <si>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</si>
  <si>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</si>
  <si>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</si>
  <si>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</si>
  <si>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</si>
  <si>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</si>
  <si>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</si>
  <si>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</si>
  <si>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</si>
  <si>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</si>
  <si>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</si>
  <si>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</si>
  <si>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</si>
  <si>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</si>
  <si>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</si>
  <si>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</si>
  <si>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</si>
  <si>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</si>
  <si>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</si>
  <si>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</si>
  <si>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</si>
  <si>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</si>
  <si>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</si>
  <si>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</si>
  <si>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</si>
  <si>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</si>
  <si>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</si>
  <si>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</si>
  <si>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</si>
  <si>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</si>
  <si>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</si>
  <si>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</si>
  <si>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</si>
  <si>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</si>
  <si>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</si>
  <si>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신은주, ID : H1900104)</t>
  </si>
  <si>
    <t>2020년 03월 12일 14:28:53</t>
  </si>
  <si>
    <t>비타민K</t>
    <phoneticPr fontId="1" type="noConversion"/>
  </si>
  <si>
    <t>비오틴</t>
    <phoneticPr fontId="1" type="noConversion"/>
  </si>
  <si>
    <t>엽산(μg DFE/일)</t>
    <phoneticPr fontId="1" type="noConversion"/>
  </si>
  <si>
    <t>크롬(ug/일)</t>
    <phoneticPr fontId="1" type="noConversion"/>
  </si>
  <si>
    <t>H1900104</t>
  </si>
  <si>
    <t>신은주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</si>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</sst>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42.264060000000001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02304"/>
        <c:axId val="474802696"/>
      </c:barChart>
      <c:catAx>
        <c:axId val="4748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02696"/>
        <c:crosses val="autoZero"/>
        <c:auto val="1"/>
        <c:lblAlgn val="ctr"/>
        <c:lblOffset val="100"/>
        <c:noMultiLvlLbl val="0"/>
      </c:catAx>
      <c:valAx>
        <c:axId val="4748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1.8878231000000001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2648"/>
        <c:axId val="369313040"/>
      </c:barChart>
      <c:catAx>
        <c:axId val="36931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3040"/>
        <c:crosses val="autoZero"/>
        <c:auto val="1"/>
        <c:lblAlgn val="ctr"/>
        <c:lblOffset val="100"/>
        <c:noMultiLvlLbl val="0"/>
      </c:catAx>
      <c:valAx>
        <c:axId val="36931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10.550884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3824"/>
        <c:axId val="369314216"/>
      </c:barChart>
      <c:catAx>
        <c:axId val="36931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4216"/>
        <c:crosses val="autoZero"/>
        <c:auto val="1"/>
        <c:lblAlgn val="ctr"/>
        <c:lblOffset val="100"/>
        <c:noMultiLvlLbl val="0"/>
      </c:catAx>
      <c:valAx>
        <c:axId val="36931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970.52484000000004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5000"/>
        <c:axId val="369315392"/>
      </c:barChart>
      <c:catAx>
        <c:axId val="36931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5392"/>
        <c:crosses val="autoZero"/>
        <c:auto val="1"/>
        <c:lblAlgn val="ctr"/>
        <c:lblOffset val="100"/>
        <c:noMultiLvlLbl val="0"/>
      </c:catAx>
      <c:valAx>
        <c:axId val="36931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3772.8231999999998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6176"/>
        <c:axId val="369316568"/>
      </c:barChart>
      <c:catAx>
        <c:axId val="36931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6568"/>
        <c:crosses val="autoZero"/>
        <c:auto val="1"/>
        <c:lblAlgn val="ctr"/>
        <c:lblOffset val="100"/>
        <c:noMultiLvlLbl val="0"/>
      </c:catAx>
      <c:valAx>
        <c:axId val="369316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97.511229999999998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7352"/>
        <c:axId val="369317744"/>
      </c:barChart>
      <c:catAx>
        <c:axId val="36931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7744"/>
        <c:crosses val="autoZero"/>
        <c:auto val="1"/>
        <c:lblAlgn val="ctr"/>
        <c:lblOffset val="100"/>
        <c:noMultiLvlLbl val="0"/>
      </c:catAx>
      <c:valAx>
        <c:axId val="36931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155.39839000000001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3392"/>
        <c:axId val="373523784"/>
      </c:barChart>
      <c:catAx>
        <c:axId val="37352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23784"/>
        <c:crosses val="autoZero"/>
        <c:auto val="1"/>
        <c:lblAlgn val="ctr"/>
        <c:lblOffset val="100"/>
        <c:noMultiLvlLbl val="0"/>
      </c:catAx>
      <c:valAx>
        <c:axId val="37352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8.3403329999999993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4568"/>
        <c:axId val="373524960"/>
      </c:barChart>
      <c:catAx>
        <c:axId val="37352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24960"/>
        <c:crosses val="autoZero"/>
        <c:auto val="1"/>
        <c:lblAlgn val="ctr"/>
        <c:lblOffset val="100"/>
        <c:noMultiLvlLbl val="0"/>
      </c:catAx>
      <c:valAx>
        <c:axId val="37352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731.24680000000001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5744"/>
        <c:axId val="373526136"/>
      </c:barChart>
      <c:catAx>
        <c:axId val="37352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26136"/>
        <c:crosses val="autoZero"/>
        <c:auto val="1"/>
        <c:lblAlgn val="ctr"/>
        <c:lblOffset val="100"/>
        <c:noMultiLvlLbl val="0"/>
      </c:catAx>
      <c:valAx>
        <c:axId val="373526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1.0857367E-2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6920"/>
        <c:axId val="373527312"/>
      </c:barChart>
      <c:catAx>
        <c:axId val="37352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27312"/>
        <c:crosses val="autoZero"/>
        <c:auto val="1"/>
        <c:lblAlgn val="ctr"/>
        <c:lblOffset val="100"/>
        <c:noMultiLvlLbl val="0"/>
      </c:catAx>
      <c:valAx>
        <c:axId val="37352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3.7782170000000002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8096"/>
        <c:axId val="373528488"/>
      </c:barChart>
      <c:catAx>
        <c:axId val="3735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28488"/>
        <c:crosses val="autoZero"/>
        <c:auto val="1"/>
        <c:lblAlgn val="ctr"/>
        <c:lblOffset val="100"/>
        <c:noMultiLvlLbl val="0"/>
      </c:catAx>
      <c:valAx>
        <c:axId val="37352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33.862617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1384"/>
        <c:axId val="503071776"/>
      </c:barChart>
      <c:catAx>
        <c:axId val="50307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1776"/>
        <c:crosses val="autoZero"/>
        <c:auto val="1"/>
        <c:lblAlgn val="ctr"/>
        <c:lblOffset val="100"/>
        <c:noMultiLvlLbl val="0"/>
      </c:catAx>
      <c:valAx>
        <c:axId val="503071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19.183834000000001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29664"/>
        <c:axId val="373530056"/>
      </c:barChart>
      <c:catAx>
        <c:axId val="3735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30056"/>
        <c:crosses val="autoZero"/>
        <c:auto val="1"/>
        <c:lblAlgn val="ctr"/>
        <c:lblOffset val="100"/>
        <c:noMultiLvlLbl val="0"/>
      </c:catAx>
      <c:valAx>
        <c:axId val="37353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40.284619999999997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530448"/>
        <c:axId val="373530840"/>
      </c:barChart>
      <c:catAx>
        <c:axId val="37353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530840"/>
        <c:crosses val="autoZero"/>
        <c:auto val="1"/>
        <c:lblAlgn val="ctr"/>
        <c:lblOffset val="100"/>
        <c:noMultiLvlLbl val="0"/>
      </c:catAx>
      <c:valAx>
        <c:axId val="37353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53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1.9259999999999999</c:v>
                </c:pt>
                <c:pt idx="1">
                  <c:v>5.9880000000000004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368704"/>
        <c:axId val="500369096"/>
      </c:barChart>
      <c:catAx>
        <c:axId val="50036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69096"/>
        <c:crosses val="autoZero"/>
        <c:auto val="1"/>
        <c:lblAlgn val="ctr"/>
        <c:lblOffset val="100"/>
        <c:noMultiLvlLbl val="0"/>
      </c:catAx>
      <c:valAx>
        <c:axId val="50036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6.5274466999999996</c:v>
                </c:pt>
                <c:pt idx="1">
                  <c:v>12.347401</c:v>
                </c:pt>
                <c:pt idx="2">
                  <c:v>12.082129999999999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855.16736000000003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370272"/>
        <c:axId val="500370664"/>
      </c:barChart>
      <c:catAx>
        <c:axId val="50037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70664"/>
        <c:crosses val="autoZero"/>
        <c:auto val="1"/>
        <c:lblAlgn val="ctr"/>
        <c:lblOffset val="100"/>
        <c:noMultiLvlLbl val="0"/>
      </c:catAx>
      <c:valAx>
        <c:axId val="50037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18.786549999999998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371448"/>
        <c:axId val="500371840"/>
      </c:barChart>
      <c:catAx>
        <c:axId val="50037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71840"/>
        <c:crosses val="autoZero"/>
        <c:auto val="1"/>
        <c:lblAlgn val="ctr"/>
        <c:lblOffset val="100"/>
        <c:noMultiLvlLbl val="0"/>
      </c:catAx>
      <c:valAx>
        <c:axId val="5003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7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78.007000000000005</c:v>
                </c:pt>
                <c:pt idx="1">
                  <c:v>9.9760000000000009</c:v>
                </c:pt>
                <c:pt idx="2">
                  <c:v>12.016999999999999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372624"/>
        <c:axId val="500373016"/>
      </c:barChart>
      <c:catAx>
        <c:axId val="5003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73016"/>
        <c:crosses val="autoZero"/>
        <c:auto val="1"/>
        <c:lblAlgn val="ctr"/>
        <c:lblOffset val="100"/>
        <c:noMultiLvlLbl val="0"/>
      </c:catAx>
      <c:valAx>
        <c:axId val="50037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1547.5684000000001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373800"/>
        <c:axId val="500374192"/>
      </c:barChart>
      <c:catAx>
        <c:axId val="5003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74192"/>
        <c:crosses val="autoZero"/>
        <c:auto val="1"/>
        <c:lblAlgn val="ctr"/>
        <c:lblOffset val="100"/>
        <c:noMultiLvlLbl val="0"/>
      </c:catAx>
      <c:valAx>
        <c:axId val="50037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369.39490000000001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374976"/>
        <c:axId val="500375368"/>
      </c:barChart>
      <c:catAx>
        <c:axId val="5003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75368"/>
        <c:crosses val="autoZero"/>
        <c:auto val="1"/>
        <c:lblAlgn val="ctr"/>
        <c:lblOffset val="100"/>
        <c:noMultiLvlLbl val="0"/>
      </c:catAx>
      <c:valAx>
        <c:axId val="500375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413.18490000000003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7104"/>
        <c:axId val="503047496"/>
      </c:barChart>
      <c:catAx>
        <c:axId val="50304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7496"/>
        <c:crosses val="autoZero"/>
        <c:auto val="1"/>
        <c:lblAlgn val="ctr"/>
        <c:lblOffset val="100"/>
        <c:noMultiLvlLbl val="0"/>
      </c:catAx>
      <c:valAx>
        <c:axId val="50304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1.2466195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2560"/>
        <c:axId val="503072952"/>
      </c:barChart>
      <c:catAx>
        <c:axId val="50307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2952"/>
        <c:crosses val="autoZero"/>
        <c:auto val="1"/>
        <c:lblAlgn val="ctr"/>
        <c:lblOffset val="100"/>
        <c:noMultiLvlLbl val="0"/>
      </c:catAx>
      <c:valAx>
        <c:axId val="50307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8280"/>
        <c:axId val="503048672"/>
      </c:barChart>
      <c:catAx>
        <c:axId val="50304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8672"/>
        <c:crosses val="autoZero"/>
        <c:auto val="1"/>
        <c:lblAlgn val="ctr"/>
        <c:lblOffset val="100"/>
        <c:noMultiLvlLbl val="0"/>
      </c:catAx>
      <c:valAx>
        <c:axId val="5030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16.397627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9456"/>
        <c:axId val="503049848"/>
      </c:barChart>
      <c:catAx>
        <c:axId val="503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9848"/>
        <c:crosses val="autoZero"/>
        <c:auto val="1"/>
        <c:lblAlgn val="ctr"/>
        <c:lblOffset val="100"/>
        <c:noMultiLvlLbl val="0"/>
      </c:catAx>
      <c:valAx>
        <c:axId val="50304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2.2223864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50632"/>
        <c:axId val="503051024"/>
      </c:barChart>
      <c:catAx>
        <c:axId val="50305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51024"/>
        <c:crosses val="autoZero"/>
        <c:auto val="1"/>
        <c:lblAlgn val="ctr"/>
        <c:lblOffset val="100"/>
        <c:noMultiLvlLbl val="0"/>
      </c:catAx>
      <c:valAx>
        <c:axId val="50305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5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252.85435000000001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3736"/>
        <c:axId val="503074128"/>
      </c:barChart>
      <c:catAx>
        <c:axId val="50307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4128"/>
        <c:crosses val="autoZero"/>
        <c:auto val="1"/>
        <c:lblAlgn val="ctr"/>
        <c:lblOffset val="100"/>
        <c:noMultiLvlLbl val="0"/>
      </c:catAx>
      <c:valAx>
        <c:axId val="50307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0.99157490000000004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4912"/>
        <c:axId val="503075304"/>
      </c:barChart>
      <c:catAx>
        <c:axId val="50307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5304"/>
        <c:crosses val="autoZero"/>
        <c:auto val="1"/>
        <c:lblAlgn val="ctr"/>
        <c:lblOffset val="100"/>
        <c:noMultiLvlLbl val="0"/>
      </c:catAx>
      <c:valAx>
        <c:axId val="50307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15.725671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6088"/>
        <c:axId val="503076480"/>
      </c:barChart>
      <c:catAx>
        <c:axId val="5030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6480"/>
        <c:crosses val="autoZero"/>
        <c:auto val="1"/>
        <c:lblAlgn val="ctr"/>
        <c:lblOffset val="100"/>
        <c:noMultiLvlLbl val="0"/>
      </c:catAx>
      <c:valAx>
        <c:axId val="50307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2.2223864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7264"/>
        <c:axId val="503077656"/>
      </c:barChart>
      <c:catAx>
        <c:axId val="50307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77656"/>
        <c:crosses val="autoZero"/>
        <c:auto val="1"/>
        <c:lblAlgn val="ctr"/>
        <c:lblOffset val="100"/>
        <c:noMultiLvlLbl val="0"/>
      </c:catAx>
      <c:valAx>
        <c:axId val="50307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653.60730000000001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78440"/>
        <c:axId val="369310688"/>
      </c:barChart>
      <c:catAx>
        <c:axId val="50307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0688"/>
        <c:crosses val="autoZero"/>
        <c:auto val="1"/>
        <c:lblAlgn val="ctr"/>
        <c:lblOffset val="100"/>
        <c:noMultiLvlLbl val="0"/>
      </c:catAx>
      <c:valAx>
        <c:axId val="36931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7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1.8813067999999999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11472"/>
        <c:axId val="369311864"/>
      </c:barChart>
      <c:catAx>
        <c:axId val="3693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11864"/>
        <c:crosses val="autoZero"/>
        <c:auto val="1"/>
        <c:lblAlgn val="ctr"/>
        <c:lblOffset val="100"/>
        <c:noMultiLvlLbl val="0"/>
      </c:catAx>
      <c:valAx>
        <c:axId val="36931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신은주, ID : H1900104)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14:28:53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1547.5684000000001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42.264060000000001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33.862617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78.007000000000005</v>
      </c>
      <c r="G8" s="60">
        <f>'DRIs DATA 입력'!G8</f>
        <v>9.9760000000000009</v>
      </c>
      <c r="H8" s="60">
        <f>'DRIs DATA 입력'!H8</f>
        <v>12.016999999999999</v>
      </c>
      <c r="I8" s="47"/>
      <c r="J8" s="60" t="s">
        <v>217</v>
      </c>
      <c r="K8" s="60">
        <f>'DRIs DATA 입력'!K8</f>
        <v>1.9259999999999999</v>
      </c>
      <c r="L8" s="60">
        <f>'DRIs DATA 입력'!L8</f>
        <v>5.9880000000000004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855.16736000000003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18.786549999999998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1.2466195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252.85435000000001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369.39490000000001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1.8376125000000001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0.99157490000000004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15.725671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2.2223864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653.60730000000001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1.8813067999999999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1.8878231000000001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10.550884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413.18490000000003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970.52484000000004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4120.8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3772.8231999999998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97.511229999999998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155.39839000000001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16.397627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8.3403329999999993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731.24680000000001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1.0857367E-2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3.7782170000000002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19.183834000000001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40.284619999999997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327</v>
      </c>
      <c r="B1" s="62" t="s">
        <v>328</v>
      </c>
      <c r="G1" s="63" t="s">
        <v>276</v>
      </c>
      <c r="H1" s="62" t="s">
        <v>329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280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 x14ac:dyDescent="0.4">
      <c r="A5" s="66"/>
      <c r="B5" s="66" t="s">
        <v>282</v>
      </c>
      <c r="C5" s="66" t="s">
        <v>283</v>
      </c>
      <c r="E5" s="66"/>
      <c r="F5" s="66" t="s">
        <v>51</v>
      </c>
      <c r="G5" s="66" t="s">
        <v>284</v>
      </c>
      <c r="H5" s="66" t="s">
        <v>47</v>
      </c>
      <c r="J5" s="66"/>
      <c r="K5" s="66" t="s">
        <v>285</v>
      </c>
      <c r="L5" s="66" t="s">
        <v>286</v>
      </c>
      <c r="N5" s="66"/>
      <c r="O5" s="66" t="s">
        <v>287</v>
      </c>
      <c r="P5" s="66" t="s">
        <v>288</v>
      </c>
      <c r="Q5" s="66" t="s">
        <v>289</v>
      </c>
      <c r="R5" s="66" t="s">
        <v>290</v>
      </c>
      <c r="S5" s="66" t="s">
        <v>283</v>
      </c>
      <c r="U5" s="66"/>
      <c r="V5" s="66" t="s">
        <v>287</v>
      </c>
      <c r="W5" s="66" t="s">
        <v>288</v>
      </c>
      <c r="X5" s="66" t="s">
        <v>289</v>
      </c>
      <c r="Y5" s="66" t="s">
        <v>290</v>
      </c>
      <c r="Z5" s="66" t="s">
        <v>283</v>
      </c>
    </row>
    <row r="6" spans="1:27" x14ac:dyDescent="0.4">
      <c r="A6" s="66" t="s">
        <v>278</v>
      </c>
      <c r="B6" s="66">
        <v>1800</v>
      </c>
      <c r="C6" s="66">
        <v>1547.5684000000001</v>
      </c>
      <c r="E6" s="66" t="s">
        <v>291</v>
      </c>
      <c r="F6" s="66">
        <v>55</v>
      </c>
      <c r="G6" s="66">
        <v>15</v>
      </c>
      <c r="H6" s="66">
        <v>7</v>
      </c>
      <c r="J6" s="66" t="s">
        <v>291</v>
      </c>
      <c r="K6" s="66">
        <v>0.1</v>
      </c>
      <c r="L6" s="66">
        <v>4</v>
      </c>
      <c r="N6" s="66" t="s">
        <v>292</v>
      </c>
      <c r="O6" s="66">
        <v>40</v>
      </c>
      <c r="P6" s="66">
        <v>50</v>
      </c>
      <c r="Q6" s="66">
        <v>0</v>
      </c>
      <c r="R6" s="66">
        <v>0</v>
      </c>
      <c r="S6" s="66">
        <v>42.264060000000001</v>
      </c>
      <c r="U6" s="66" t="s">
        <v>293</v>
      </c>
      <c r="V6" s="66">
        <v>0</v>
      </c>
      <c r="W6" s="66">
        <v>0</v>
      </c>
      <c r="X6" s="66">
        <v>20</v>
      </c>
      <c r="Y6" s="66">
        <v>0</v>
      </c>
      <c r="Z6" s="66">
        <v>33.862617</v>
      </c>
    </row>
    <row r="7" spans="1:27" x14ac:dyDescent="0.4">
      <c r="E7" s="66" t="s">
        <v>294</v>
      </c>
      <c r="F7" s="66">
        <v>65</v>
      </c>
      <c r="G7" s="66">
        <v>30</v>
      </c>
      <c r="H7" s="66">
        <v>20</v>
      </c>
      <c r="J7" s="66" t="s">
        <v>294</v>
      </c>
      <c r="K7" s="66">
        <v>1</v>
      </c>
      <c r="L7" s="66">
        <v>10</v>
      </c>
    </row>
    <row r="8" spans="1:27" x14ac:dyDescent="0.4">
      <c r="E8" s="66" t="s">
        <v>295</v>
      </c>
      <c r="F8" s="66">
        <v>78.007000000000005</v>
      </c>
      <c r="G8" s="66">
        <v>9.9760000000000009</v>
      </c>
      <c r="H8" s="66">
        <v>12.016999999999999</v>
      </c>
      <c r="J8" s="66" t="s">
        <v>295</v>
      </c>
      <c r="K8" s="66">
        <v>1.9259999999999999</v>
      </c>
      <c r="L8" s="66">
        <v>5.9880000000000004</v>
      </c>
    </row>
    <row r="13" spans="1:27" x14ac:dyDescent="0.4">
      <c r="A13" s="71" t="s">
        <v>296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297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330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287</v>
      </c>
      <c r="C15" s="66" t="s">
        <v>288</v>
      </c>
      <c r="D15" s="66" t="s">
        <v>289</v>
      </c>
      <c r="E15" s="66" t="s">
        <v>290</v>
      </c>
      <c r="F15" s="66" t="s">
        <v>283</v>
      </c>
      <c r="H15" s="66"/>
      <c r="I15" s="66" t="s">
        <v>287</v>
      </c>
      <c r="J15" s="66" t="s">
        <v>288</v>
      </c>
      <c r="K15" s="66" t="s">
        <v>289</v>
      </c>
      <c r="L15" s="66" t="s">
        <v>290</v>
      </c>
      <c r="M15" s="66" t="s">
        <v>283</v>
      </c>
      <c r="O15" s="66"/>
      <c r="P15" s="66" t="s">
        <v>287</v>
      </c>
      <c r="Q15" s="66" t="s">
        <v>288</v>
      </c>
      <c r="R15" s="66" t="s">
        <v>289</v>
      </c>
      <c r="S15" s="66" t="s">
        <v>290</v>
      </c>
      <c r="T15" s="66" t="s">
        <v>283</v>
      </c>
      <c r="V15" s="66"/>
      <c r="W15" s="66" t="s">
        <v>287</v>
      </c>
      <c r="X15" s="66" t="s">
        <v>288</v>
      </c>
      <c r="Y15" s="66" t="s">
        <v>289</v>
      </c>
      <c r="Z15" s="66" t="s">
        <v>290</v>
      </c>
      <c r="AA15" s="66" t="s">
        <v>283</v>
      </c>
    </row>
    <row r="16" spans="1:27" x14ac:dyDescent="0.4">
      <c r="A16" s="66" t="s">
        <v>300</v>
      </c>
      <c r="B16" s="66">
        <v>430</v>
      </c>
      <c r="C16" s="66">
        <v>600</v>
      </c>
      <c r="D16" s="66">
        <v>0</v>
      </c>
      <c r="E16" s="66">
        <v>3000</v>
      </c>
      <c r="F16" s="66">
        <v>855.16736000000003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18.786549999999998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1.2466195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252.85435000000001</v>
      </c>
    </row>
    <row r="23" spans="1:62" x14ac:dyDescent="0.4">
      <c r="A23" s="71" t="s">
        <v>301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302</v>
      </c>
      <c r="B24" s="70"/>
      <c r="C24" s="70"/>
      <c r="D24" s="70"/>
      <c r="E24" s="70"/>
      <c r="F24" s="70"/>
      <c r="H24" s="70" t="s">
        <v>303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305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307</v>
      </c>
      <c r="AK24" s="70"/>
      <c r="AL24" s="70"/>
      <c r="AM24" s="70"/>
      <c r="AN24" s="70"/>
      <c r="AO24" s="70"/>
      <c r="AQ24" s="70" t="s">
        <v>308</v>
      </c>
      <c r="AR24" s="70"/>
      <c r="AS24" s="70"/>
      <c r="AT24" s="70"/>
      <c r="AU24" s="70"/>
      <c r="AV24" s="70"/>
      <c r="AX24" s="70" t="s">
        <v>309</v>
      </c>
      <c r="AY24" s="70"/>
      <c r="AZ24" s="70"/>
      <c r="BA24" s="70"/>
      <c r="BB24" s="70"/>
      <c r="BC24" s="70"/>
      <c r="BE24" s="70" t="s">
        <v>331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287</v>
      </c>
      <c r="C25" s="66" t="s">
        <v>288</v>
      </c>
      <c r="D25" s="66" t="s">
        <v>289</v>
      </c>
      <c r="E25" s="66" t="s">
        <v>290</v>
      </c>
      <c r="F25" s="66" t="s">
        <v>283</v>
      </c>
      <c r="H25" s="66"/>
      <c r="I25" s="66" t="s">
        <v>287</v>
      </c>
      <c r="J25" s="66" t="s">
        <v>288</v>
      </c>
      <c r="K25" s="66" t="s">
        <v>289</v>
      </c>
      <c r="L25" s="66" t="s">
        <v>290</v>
      </c>
      <c r="M25" s="66" t="s">
        <v>283</v>
      </c>
      <c r="O25" s="66"/>
      <c r="P25" s="66" t="s">
        <v>287</v>
      </c>
      <c r="Q25" s="66" t="s">
        <v>288</v>
      </c>
      <c r="R25" s="66" t="s">
        <v>289</v>
      </c>
      <c r="S25" s="66" t="s">
        <v>290</v>
      </c>
      <c r="T25" s="66" t="s">
        <v>283</v>
      </c>
      <c r="V25" s="66"/>
      <c r="W25" s="66" t="s">
        <v>287</v>
      </c>
      <c r="X25" s="66" t="s">
        <v>288</v>
      </c>
      <c r="Y25" s="66" t="s">
        <v>289</v>
      </c>
      <c r="Z25" s="66" t="s">
        <v>290</v>
      </c>
      <c r="AA25" s="66" t="s">
        <v>283</v>
      </c>
      <c r="AC25" s="66"/>
      <c r="AD25" s="66" t="s">
        <v>287</v>
      </c>
      <c r="AE25" s="66" t="s">
        <v>288</v>
      </c>
      <c r="AF25" s="66" t="s">
        <v>289</v>
      </c>
      <c r="AG25" s="66" t="s">
        <v>290</v>
      </c>
      <c r="AH25" s="66" t="s">
        <v>283</v>
      </c>
      <c r="AJ25" s="66"/>
      <c r="AK25" s="66" t="s">
        <v>287</v>
      </c>
      <c r="AL25" s="66" t="s">
        <v>288</v>
      </c>
      <c r="AM25" s="66" t="s">
        <v>289</v>
      </c>
      <c r="AN25" s="66" t="s">
        <v>290</v>
      </c>
      <c r="AO25" s="66" t="s">
        <v>283</v>
      </c>
      <c r="AQ25" s="66"/>
      <c r="AR25" s="66" t="s">
        <v>287</v>
      </c>
      <c r="AS25" s="66" t="s">
        <v>288</v>
      </c>
      <c r="AT25" s="66" t="s">
        <v>289</v>
      </c>
      <c r="AU25" s="66" t="s">
        <v>290</v>
      </c>
      <c r="AV25" s="66" t="s">
        <v>283</v>
      </c>
      <c r="AX25" s="66"/>
      <c r="AY25" s="66" t="s">
        <v>287</v>
      </c>
      <c r="AZ25" s="66" t="s">
        <v>288</v>
      </c>
      <c r="BA25" s="66" t="s">
        <v>289</v>
      </c>
      <c r="BB25" s="66" t="s">
        <v>290</v>
      </c>
      <c r="BC25" s="66" t="s">
        <v>283</v>
      </c>
      <c r="BE25" s="66"/>
      <c r="BF25" s="66" t="s">
        <v>287</v>
      </c>
      <c r="BG25" s="66" t="s">
        <v>288</v>
      </c>
      <c r="BH25" s="66" t="s">
        <v>289</v>
      </c>
      <c r="BI25" s="66" t="s">
        <v>290</v>
      </c>
      <c r="BJ25" s="66" t="s">
        <v>283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369.39490000000001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1.8376125000000001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0.99157490000000004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15.725671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2.2223864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653.60730000000001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1.8813067999999999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1.8878231000000001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10.550884</v>
      </c>
    </row>
    <row r="33" spans="1:68" x14ac:dyDescent="0.4">
      <c r="A33" s="71" t="s">
        <v>310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178</v>
      </c>
      <c r="B34" s="70"/>
      <c r="C34" s="70"/>
      <c r="D34" s="70"/>
      <c r="E34" s="70"/>
      <c r="F34" s="70"/>
      <c r="H34" s="70" t="s">
        <v>311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312</v>
      </c>
      <c r="W34" s="70"/>
      <c r="X34" s="70"/>
      <c r="Y34" s="70"/>
      <c r="Z34" s="70"/>
      <c r="AA34" s="70"/>
      <c r="AC34" s="70" t="s">
        <v>313</v>
      </c>
      <c r="AD34" s="70"/>
      <c r="AE34" s="70"/>
      <c r="AF34" s="70"/>
      <c r="AG34" s="70"/>
      <c r="AH34" s="70"/>
      <c r="AJ34" s="70" t="s">
        <v>314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287</v>
      </c>
      <c r="C35" s="66" t="s">
        <v>288</v>
      </c>
      <c r="D35" s="66" t="s">
        <v>289</v>
      </c>
      <c r="E35" s="66" t="s">
        <v>290</v>
      </c>
      <c r="F35" s="66" t="s">
        <v>283</v>
      </c>
      <c r="H35" s="66"/>
      <c r="I35" s="66" t="s">
        <v>287</v>
      </c>
      <c r="J35" s="66" t="s">
        <v>288</v>
      </c>
      <c r="K35" s="66" t="s">
        <v>289</v>
      </c>
      <c r="L35" s="66" t="s">
        <v>290</v>
      </c>
      <c r="M35" s="66" t="s">
        <v>283</v>
      </c>
      <c r="O35" s="66"/>
      <c r="P35" s="66" t="s">
        <v>287</v>
      </c>
      <c r="Q35" s="66" t="s">
        <v>288</v>
      </c>
      <c r="R35" s="66" t="s">
        <v>289</v>
      </c>
      <c r="S35" s="66" t="s">
        <v>290</v>
      </c>
      <c r="T35" s="66" t="s">
        <v>283</v>
      </c>
      <c r="V35" s="66"/>
      <c r="W35" s="66" t="s">
        <v>287</v>
      </c>
      <c r="X35" s="66" t="s">
        <v>288</v>
      </c>
      <c r="Y35" s="66" t="s">
        <v>289</v>
      </c>
      <c r="Z35" s="66" t="s">
        <v>290</v>
      </c>
      <c r="AA35" s="66" t="s">
        <v>283</v>
      </c>
      <c r="AC35" s="66"/>
      <c r="AD35" s="66" t="s">
        <v>287</v>
      </c>
      <c r="AE35" s="66" t="s">
        <v>288</v>
      </c>
      <c r="AF35" s="66" t="s">
        <v>289</v>
      </c>
      <c r="AG35" s="66" t="s">
        <v>290</v>
      </c>
      <c r="AH35" s="66" t="s">
        <v>283</v>
      </c>
      <c r="AJ35" s="66"/>
      <c r="AK35" s="66" t="s">
        <v>287</v>
      </c>
      <c r="AL35" s="66" t="s">
        <v>288</v>
      </c>
      <c r="AM35" s="66" t="s">
        <v>289</v>
      </c>
      <c r="AN35" s="66" t="s">
        <v>290</v>
      </c>
      <c r="AO35" s="66" t="s">
        <v>283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413.18490000000003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970.52484000000004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4120.8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3772.8231999999998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97.511229999999998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155.39839000000001</v>
      </c>
    </row>
    <row r="43" spans="1:68" x14ac:dyDescent="0.4">
      <c r="A43" s="71" t="s">
        <v>315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316</v>
      </c>
      <c r="B44" s="70"/>
      <c r="C44" s="70"/>
      <c r="D44" s="70"/>
      <c r="E44" s="70"/>
      <c r="F44" s="70"/>
      <c r="H44" s="70" t="s">
        <v>317</v>
      </c>
      <c r="I44" s="70"/>
      <c r="J44" s="70"/>
      <c r="K44" s="70"/>
      <c r="L44" s="70"/>
      <c r="M44" s="70"/>
      <c r="O44" s="70" t="s">
        <v>318</v>
      </c>
      <c r="P44" s="70"/>
      <c r="Q44" s="70"/>
      <c r="R44" s="70"/>
      <c r="S44" s="70"/>
      <c r="T44" s="70"/>
      <c r="V44" s="70" t="s">
        <v>319</v>
      </c>
      <c r="W44" s="70"/>
      <c r="X44" s="70"/>
      <c r="Y44" s="70"/>
      <c r="Z44" s="70"/>
      <c r="AA44" s="70"/>
      <c r="AC44" s="70" t="s">
        <v>320</v>
      </c>
      <c r="AD44" s="70"/>
      <c r="AE44" s="70"/>
      <c r="AF44" s="70"/>
      <c r="AG44" s="70"/>
      <c r="AH44" s="70"/>
      <c r="AJ44" s="70" t="s">
        <v>321</v>
      </c>
      <c r="AK44" s="70"/>
      <c r="AL44" s="70"/>
      <c r="AM44" s="70"/>
      <c r="AN44" s="70"/>
      <c r="AO44" s="70"/>
      <c r="AQ44" s="70" t="s">
        <v>322</v>
      </c>
      <c r="AR44" s="70"/>
      <c r="AS44" s="70"/>
      <c r="AT44" s="70"/>
      <c r="AU44" s="70"/>
      <c r="AV44" s="70"/>
      <c r="AX44" s="70" t="s">
        <v>323</v>
      </c>
      <c r="AY44" s="70"/>
      <c r="AZ44" s="70"/>
      <c r="BA44" s="70"/>
      <c r="BB44" s="70"/>
      <c r="BC44" s="70"/>
      <c r="BE44" s="70" t="s">
        <v>324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287</v>
      </c>
      <c r="C45" s="66" t="s">
        <v>288</v>
      </c>
      <c r="D45" s="66" t="s">
        <v>289</v>
      </c>
      <c r="E45" s="66" t="s">
        <v>290</v>
      </c>
      <c r="F45" s="66" t="s">
        <v>283</v>
      </c>
      <c r="H45" s="66"/>
      <c r="I45" s="66" t="s">
        <v>287</v>
      </c>
      <c r="J45" s="66" t="s">
        <v>288</v>
      </c>
      <c r="K45" s="66" t="s">
        <v>289</v>
      </c>
      <c r="L45" s="66" t="s">
        <v>290</v>
      </c>
      <c r="M45" s="66" t="s">
        <v>283</v>
      </c>
      <c r="O45" s="66"/>
      <c r="P45" s="66" t="s">
        <v>287</v>
      </c>
      <c r="Q45" s="66" t="s">
        <v>288</v>
      </c>
      <c r="R45" s="66" t="s">
        <v>289</v>
      </c>
      <c r="S45" s="66" t="s">
        <v>290</v>
      </c>
      <c r="T45" s="66" t="s">
        <v>283</v>
      </c>
      <c r="V45" s="66"/>
      <c r="W45" s="66" t="s">
        <v>287</v>
      </c>
      <c r="X45" s="66" t="s">
        <v>288</v>
      </c>
      <c r="Y45" s="66" t="s">
        <v>289</v>
      </c>
      <c r="Z45" s="66" t="s">
        <v>290</v>
      </c>
      <c r="AA45" s="66" t="s">
        <v>283</v>
      </c>
      <c r="AC45" s="66"/>
      <c r="AD45" s="66" t="s">
        <v>287</v>
      </c>
      <c r="AE45" s="66" t="s">
        <v>288</v>
      </c>
      <c r="AF45" s="66" t="s">
        <v>289</v>
      </c>
      <c r="AG45" s="66" t="s">
        <v>290</v>
      </c>
      <c r="AH45" s="66" t="s">
        <v>283</v>
      </c>
      <c r="AJ45" s="66"/>
      <c r="AK45" s="66" t="s">
        <v>287</v>
      </c>
      <c r="AL45" s="66" t="s">
        <v>288</v>
      </c>
      <c r="AM45" s="66" t="s">
        <v>289</v>
      </c>
      <c r="AN45" s="66" t="s">
        <v>290</v>
      </c>
      <c r="AO45" s="66" t="s">
        <v>283</v>
      </c>
      <c r="AQ45" s="66"/>
      <c r="AR45" s="66" t="s">
        <v>287</v>
      </c>
      <c r="AS45" s="66" t="s">
        <v>288</v>
      </c>
      <c r="AT45" s="66" t="s">
        <v>289</v>
      </c>
      <c r="AU45" s="66" t="s">
        <v>290</v>
      </c>
      <c r="AV45" s="66" t="s">
        <v>283</v>
      </c>
      <c r="AX45" s="66"/>
      <c r="AY45" s="66" t="s">
        <v>287</v>
      </c>
      <c r="AZ45" s="66" t="s">
        <v>288</v>
      </c>
      <c r="BA45" s="66" t="s">
        <v>289</v>
      </c>
      <c r="BB45" s="66" t="s">
        <v>290</v>
      </c>
      <c r="BC45" s="66" t="s">
        <v>283</v>
      </c>
      <c r="BE45" s="66"/>
      <c r="BF45" s="66" t="s">
        <v>287</v>
      </c>
      <c r="BG45" s="66" t="s">
        <v>288</v>
      </c>
      <c r="BH45" s="66" t="s">
        <v>289</v>
      </c>
      <c r="BI45" s="66" t="s">
        <v>290</v>
      </c>
      <c r="BJ45" s="66" t="s">
        <v>283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16.397627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8.3403329999999993</v>
      </c>
      <c r="O46" s="66" t="s">
        <v>325</v>
      </c>
      <c r="P46" s="66">
        <v>600</v>
      </c>
      <c r="Q46" s="66">
        <v>800</v>
      </c>
      <c r="R46" s="66">
        <v>0</v>
      </c>
      <c r="S46" s="66">
        <v>10000</v>
      </c>
      <c r="T46" s="66">
        <v>731.24680000000001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1.0857367E-2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3.7782170000000002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19.183834000000001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40.284619999999997</v>
      </c>
      <c r="AX46" s="66" t="s">
        <v>326</v>
      </c>
      <c r="AY46" s="66"/>
      <c r="AZ46" s="66"/>
      <c r="BA46" s="66"/>
      <c r="BB46" s="66"/>
      <c r="BC46" s="66"/>
      <c r="BE46" s="66" t="s">
        <v>333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334</v>
      </c>
      <c r="B2" s="62" t="s">
        <v>335</v>
      </c>
      <c r="C2" s="62" t="s">
        <v>336</v>
      </c>
      <c r="D2" s="62">
        <v>58</v>
      </c>
      <c r="E2" s="62">
        <v>1547.5684000000001</v>
      </c>
      <c r="F2" s="62">
        <v>274.3433</v>
      </c>
      <c r="G2" s="62">
        <v>35.083537999999997</v>
      </c>
      <c r="H2" s="62">
        <v>31.128983000000002</v>
      </c>
      <c r="I2" s="62">
        <v>3.9545585999999999</v>
      </c>
      <c r="J2" s="62">
        <v>42.264060000000001</v>
      </c>
      <c r="K2" s="62">
        <v>34.964325000000002</v>
      </c>
      <c r="L2" s="62">
        <v>7.2997375</v>
      </c>
      <c r="M2" s="62">
        <v>33.862617</v>
      </c>
      <c r="N2" s="62">
        <v>3.4605123999999998</v>
      </c>
      <c r="O2" s="62">
        <v>20.577793</v>
      </c>
      <c r="P2" s="62">
        <v>1319.6706999999999</v>
      </c>
      <c r="Q2" s="62">
        <v>21.220938</v>
      </c>
      <c r="R2" s="62">
        <v>855.16736000000003</v>
      </c>
      <c r="S2" s="62">
        <v>50.591503000000003</v>
      </c>
      <c r="T2" s="62">
        <v>9654.8960000000006</v>
      </c>
      <c r="U2" s="62">
        <v>1.2466195</v>
      </c>
      <c r="V2" s="62">
        <v>18.786549999999998</v>
      </c>
      <c r="W2" s="62">
        <v>252.85435000000001</v>
      </c>
      <c r="X2" s="62">
        <v>369.39490000000001</v>
      </c>
      <c r="Y2" s="62">
        <v>1.8376125000000001</v>
      </c>
      <c r="Z2" s="62">
        <v>0.99157490000000004</v>
      </c>
      <c r="AA2" s="62">
        <v>15.725671</v>
      </c>
      <c r="AB2" s="62">
        <v>2.2223864</v>
      </c>
      <c r="AC2" s="62">
        <v>653.60730000000001</v>
      </c>
      <c r="AD2" s="62">
        <v>1.8813067999999999</v>
      </c>
      <c r="AE2" s="62">
        <v>1.8878231000000001</v>
      </c>
      <c r="AF2" s="62">
        <v>10.550884</v>
      </c>
      <c r="AG2" s="62">
        <v>413.18490000000003</v>
      </c>
      <c r="AH2" s="62">
        <v>326.84841999999998</v>
      </c>
      <c r="AI2" s="62">
        <v>86.336464000000007</v>
      </c>
      <c r="AJ2" s="62">
        <v>970.52484000000004</v>
      </c>
      <c r="AK2" s="62">
        <v>4120.8</v>
      </c>
      <c r="AL2" s="62">
        <v>97.511229999999998</v>
      </c>
      <c r="AM2" s="62">
        <v>3772.8231999999998</v>
      </c>
      <c r="AN2" s="62">
        <v>155.39839000000001</v>
      </c>
      <c r="AO2" s="62">
        <v>16.397627</v>
      </c>
      <c r="AP2" s="62">
        <v>15.498104</v>
      </c>
      <c r="AQ2" s="62">
        <v>0.89952220000000005</v>
      </c>
      <c r="AR2" s="62">
        <v>8.3403329999999993</v>
      </c>
      <c r="AS2" s="62">
        <v>731.24680000000001</v>
      </c>
      <c r="AT2" s="62">
        <v>1.0857367E-2</v>
      </c>
      <c r="AU2" s="62">
        <v>3.7782170000000002</v>
      </c>
      <c r="AV2" s="62">
        <v>19.183834000000001</v>
      </c>
      <c r="AW2" s="62">
        <v>40.284619999999997</v>
      </c>
      <c r="AX2" s="62">
        <v>0.12189680999999999</v>
      </c>
      <c r="AY2" s="62">
        <v>0.68625396000000005</v>
      </c>
      <c r="AZ2" s="62">
        <v>94.265910000000005</v>
      </c>
      <c r="BA2" s="62">
        <v>31.014527999999999</v>
      </c>
      <c r="BB2" s="62">
        <v>6.5274466999999996</v>
      </c>
      <c r="BC2" s="62">
        <v>12.347401</v>
      </c>
      <c r="BD2" s="62">
        <v>12.082129999999999</v>
      </c>
      <c r="BE2" s="62">
        <v>0.48304617</v>
      </c>
      <c r="BF2" s="62">
        <v>2.5085955000000002</v>
      </c>
      <c r="BG2" s="62">
        <v>2.7754896000000001E-3</v>
      </c>
      <c r="BH2" s="62">
        <v>7.6944209999999999E-3</v>
      </c>
      <c r="BI2" s="62">
        <v>6.366956E-3</v>
      </c>
      <c r="BJ2" s="62">
        <v>3.3885485999999999E-2</v>
      </c>
      <c r="BK2" s="62">
        <v>2.1349920000000001E-4</v>
      </c>
      <c r="BL2" s="62">
        <v>0.13269413999999999</v>
      </c>
      <c r="BM2" s="62">
        <v>1.1208552000000001</v>
      </c>
      <c r="BN2" s="62">
        <v>0.50002000000000002</v>
      </c>
      <c r="BO2" s="62">
        <v>15.387325000000001</v>
      </c>
      <c r="BP2" s="62">
        <v>2.6684736999999998</v>
      </c>
      <c r="BQ2" s="62">
        <v>4.4873640000000004</v>
      </c>
      <c r="BR2" s="62">
        <v>19.585850000000001</v>
      </c>
      <c r="BS2" s="62">
        <v>10.026904999999999</v>
      </c>
      <c r="BT2" s="62">
        <v>2.2614934</v>
      </c>
      <c r="BU2" s="62">
        <v>1.0271478999999999</v>
      </c>
      <c r="BV2" s="62">
        <v>3.1955425000000003E-2</v>
      </c>
      <c r="BW2" s="62">
        <v>0.22487431999999999</v>
      </c>
      <c r="BX2" s="62">
        <v>0.33973550000000002</v>
      </c>
      <c r="BY2" s="62">
        <v>4.012719E-2</v>
      </c>
      <c r="BZ2" s="62">
        <v>1.7479039E-3</v>
      </c>
      <c r="CA2" s="62">
        <v>0.20952657999999999</v>
      </c>
      <c r="CB2" s="62">
        <v>2.4404220000000001E-2</v>
      </c>
      <c r="CC2" s="62">
        <v>1.7951683999999999E-2</v>
      </c>
      <c r="CD2" s="62">
        <v>0.47966817</v>
      </c>
      <c r="CE2" s="62">
        <v>9.510826E-2</v>
      </c>
      <c r="CF2" s="62">
        <v>0.10912547</v>
      </c>
      <c r="CG2" s="62">
        <v>1.2449999E-6</v>
      </c>
      <c r="CH2" s="62">
        <v>6.0148737000000002E-3</v>
      </c>
      <c r="CI2" s="62">
        <v>2.5328960000000002E-3</v>
      </c>
      <c r="CJ2" s="62">
        <v>0.98858690000000005</v>
      </c>
      <c r="CK2" s="62">
        <v>1.1358059E-2</v>
      </c>
      <c r="CL2" s="62">
        <v>7.6203510000000003</v>
      </c>
      <c r="CM2" s="62">
        <v>0.84406859999999995</v>
      </c>
      <c r="CN2" s="62">
        <v>1347.9978000000001</v>
      </c>
      <c r="CO2" s="62">
        <v>2315.5646999999999</v>
      </c>
      <c r="CP2" s="62">
        <v>1237.1466</v>
      </c>
      <c r="CQ2" s="62">
        <v>460.875</v>
      </c>
      <c r="CR2" s="62">
        <v>319.25479999999999</v>
      </c>
      <c r="CS2" s="62">
        <v>275.93212999999997</v>
      </c>
      <c r="CT2" s="62">
        <v>1347.6013</v>
      </c>
      <c r="CU2" s="62">
        <v>775.84209999999996</v>
      </c>
      <c r="CV2" s="62">
        <v>867.07500000000005</v>
      </c>
      <c r="CW2" s="62">
        <v>869.52819999999997</v>
      </c>
      <c r="CX2" s="62">
        <v>314.61435</v>
      </c>
      <c r="CY2" s="62">
        <v>1805.2935</v>
      </c>
      <c r="CZ2" s="62">
        <v>795.53890000000001</v>
      </c>
      <c r="DA2" s="62">
        <v>1964.0830000000001</v>
      </c>
      <c r="DB2" s="62">
        <v>1933.7725</v>
      </c>
      <c r="DC2" s="62">
        <v>3066.6653000000001</v>
      </c>
      <c r="DD2" s="62">
        <v>5208.6943000000001</v>
      </c>
      <c r="DE2" s="62">
        <v>821.70619999999997</v>
      </c>
      <c r="DF2" s="62">
        <v>2132.0275999999999</v>
      </c>
      <c r="DG2" s="62">
        <v>1022.38354</v>
      </c>
      <c r="DH2" s="62">
        <v>30.574739999999998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31.014527999999999</v>
      </c>
      <c r="B6">
        <f>BB2</f>
        <v>6.5274466999999996</v>
      </c>
      <c r="C6">
        <f>BC2</f>
        <v>12.347401</v>
      </c>
      <c r="D6">
        <f>BD2</f>
        <v>12.082129999999999</v>
      </c>
    </row>
    <row r="7" spans="1:113" x14ac:dyDescent="0.4">
      <c r="B7">
        <f>ROUND(B6/MAX($B$6,$C$6,$D$6),1)</f>
        <v>0.5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22386</v>
      </c>
      <c r="C2" s="57">
        <f ca="1">YEAR(TODAY())-YEAR(B2)+IF(TODAY()&gt;=DATE(YEAR(TODAY()),MONTH(B2),DAY(B2)),0,-1)</f>
        <v>58</v>
      </c>
      <c r="E2" s="53">
        <v>149.1</v>
      </c>
      <c r="F2" s="54" t="s">
        <v>40</v>
      </c>
      <c r="G2" s="53">
        <v>58.2</v>
      </c>
      <c r="H2" s="52" t="s">
        <v>42</v>
      </c>
      <c r="I2" s="73">
        <f>ROUND(G3/E3^2,1)</f>
        <v>26.2</v>
      </c>
    </row>
    <row r="3" spans="1:9" x14ac:dyDescent="0.4">
      <c r="E3" s="52">
        <f>E2/100</f>
        <v>1.4909999999999999</v>
      </c>
      <c r="F3" s="52" t="s">
        <v>41</v>
      </c>
      <c r="G3" s="52">
        <f>G2</f>
        <v>58.2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신은주, ID : H1900104)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14:28:53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43803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58</v>
      </c>
      <c r="G12" s="152"/>
      <c r="H12" s="152"/>
      <c r="I12" s="152"/>
      <c r="K12" s="123">
        <f>'개인정보 및 신체계측 입력'!E2</f>
        <v>149.1</v>
      </c>
      <c r="L12" s="124"/>
      <c r="M12" s="117">
        <f>'개인정보 및 신체계측 입력'!G2</f>
        <v>58.2</v>
      </c>
      <c r="N12" s="118"/>
      <c r="O12" s="113" t="s">
        <v>272</v>
      </c>
      <c r="P12" s="107"/>
      <c r="Q12" s="110">
        <f>'개인정보 및 신체계측 입력'!I2</f>
        <v>26.2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신은주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78.007000000000005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9.9760000000000009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12.016999999999999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6</v>
      </c>
      <c r="L72" s="37" t="s">
        <v>54</v>
      </c>
      <c r="M72" s="37">
        <f>ROUND('DRIs DATA'!K8,1)</f>
        <v>1.9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114.02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156.55000000000001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369.39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148.16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51.65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274.72000000000003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163.98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2020-03-12T06:20:33Z</dcterms:modified>
</cp:coreProperties>
</file>