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1556" windowHeight="65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<sst xmlns="http://schemas.openxmlformats.org/spreadsheetml/2006/main" count="692" uniqueCount="344">
  <si>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</si>
  <si>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</si>
  <si>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</si>
  <si>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</si>
  <si>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</si>
  <si>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</si>
  <si>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</si>
  <si>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</si>
  <si>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</si>
  <si>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</si>
  <si>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</si>
  <si>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</si>
  <si>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</si>
  <si>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</si>
  <si>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</si>
  <si>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</si>
  <si>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</si>
  <si>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</si>
  <si>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</si>
  <si>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</si>
  <si>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</si>
  <si>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</si>
  <si>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</si>
  <si>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</si>
  <si>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</si>
  <si>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</si>
  <si>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</si>
  <si>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</si>
  <si>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</si>
  <si>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</si>
  <si>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</si>
  <si>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</si>
  <si>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</si>
  <si>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</si>
  <si>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</si>
  <si>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</si>
  <si>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</si>
  <si>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</si>
  <si>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</si>
  <si>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</si>
  <si>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</si>
  <si>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</si>
  <si>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</si>
  <si>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</si>
  <si>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</si>
  <si>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</si>
  <si>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</si>
  <si>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</si>
  <si>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</si>
  <si>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</si>
  <si>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</si>
  <si>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</si>
  <si>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</si>
  <si>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</si>
  <si>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</si>
  <si>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</si>
  <si>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</si>
  <si>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</si>
  <si>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</si>
  <si>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</si>
  <si>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</si>
  <si>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</si>
  <si>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</si>
  <si>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</si>
  <si>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</si>
  <si>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</si>
  <si>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</si>
  <si>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</si>
  <si>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</si>
  <si>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</si>
  <si>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</si>
  <si>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</si>
  <si>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</si>
  <si>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</si>
  <si>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</si>
  <si>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</si>
  <si>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</si>
  <si>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</si>
  <si>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</si>
  <si>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</si>
  <si>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</si>
  <si>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</si>
  <si>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</si>
  <si>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</si>
  <si>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</si>
  <si>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</si>
  <si>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</si>
  <si>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</si>
  <si>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</si>
  <si>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</si>
  <si>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</si>
  <si>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</si>
  <si>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</si>
  <si>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</si>
  <si>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</si>
  <si>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</si>
  <si>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</si>
  <si>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</si>
  <si>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</si>
  <si>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</si>
  <si>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</si>
  <si>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</si>
  <si>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</si>
  <si>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</si>
  <si>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</si>
  <si>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</si>
  <si>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</si>
  <si>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</si>
  <si>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</si>
  <si>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</si>
  <si>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</si>
  <si>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</si>
  <si>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</si>
  <si>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</si>
  <si>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</si>
  <si>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</si>
  <si>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</si>
  <si>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</si>
  <si>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</si>
  <si>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</si>
  <si>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</si>
  <si>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</si>
  <si>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</si>
  <si>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</si>
  <si>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</si>
  <si>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</si>
  <si>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</si>
  <si>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</si>
  <si>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</si>
  <si>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</si>
  <si>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</si>
  <si>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</si>
  <si>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</si>
  <si>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</si>
  <si>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</si>
  <si>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</si>
  <si>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</si>
  <si>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</si>
  <si>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</si>
  <si>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</si>
  <si>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</si>
  <si>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</si>
  <si>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</si>
  <si>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</si>
  <si>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</si>
  <si>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</si>
  <si>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</si>
  <si>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</si>
  <si>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</si>
  <si>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</si>
  <si>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</si>
  <si>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</si>
  <si>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</si>
  <si>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</si>
  <si>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</si>
  <si>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</si>
  <si>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</si>
  <si>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</si>
  <si>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</si>
  <si>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</si>
  <si>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</si>
  <si>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</si>
  <si>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</si>
  <si>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</si>
  <si>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</si>
  <si>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</si>
  <si>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</si>
  <si>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</si>
  <si>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</si>
  <si>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</si>
  <si>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</si>
  <si>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</si>
  <si>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</si>
  <si>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</si>
  <si>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</si>
  <si>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</si>
  <si>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</si>
  <si>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</si>
  <si>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</si>
  <si>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</si>
  <si>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</si>
  <si>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</si>
  <si>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</si>
  <si>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</si>
  <si>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</si>
  <si>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</si>
  <si>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</si>
  <si>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</si>
  <si>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</si>
  <si>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</si>
  <si>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</si>
  <si>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</si>
  <si>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</si>
  <si>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</si>
  <si>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</si>
  <si>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</si>
  <si>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</si>
  <si>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</si>
  <si>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</si>
  <si>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</si>
  <si>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</si>
  <si>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</si>
  <si>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</si>
  <si>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</si>
  <si>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</si>
  <si>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</si>
  <si>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</si>
  <si>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</si>
  <si>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</si>
  <si>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</si>
  <si>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</si>
  <si>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</si>
  <si>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</si>
  <si>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</si>
  <si>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</si>
  <si>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</si>
  <si>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</si>
  <si>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</si>
  <si>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</si>
  <si>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</si>
  <si>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</si>
  <si>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</si>
  <si>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</si>
  <si>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</si>
  <si>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</si>
  <si>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</si>
  <si>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</si>
  <si>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</si>
  <si>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</si>
  <si>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</si>
  <si>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</si>
  <si>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</si>
  <si>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</si>
  <si>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</si>
  <si>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</si>
  <si>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</si>
  <si>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</si>
  <si>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</si>
  <si>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</si>
  <si>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</si>
  <si>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</si>
  <si>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</si>
  <si>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</si>
  <si>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</si>
  <si>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</si>
  <si>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</si>
  <si>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</si>
  <si>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</si>
  <si>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</si>
  <si>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</si>
  <si>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</si>
  <si>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</si>
  <si>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</si>
  <si>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</si>
  <si>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</si>
  <si>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</si>
  <si>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</si>
  <si>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</si>
  <si>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</si>
  <si>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</si>
  <si>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</si>
  <si>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</si>
  <si>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</si>
  <si>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</si>
  <si>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</si>
  <si>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</si>
  <si>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</si>
  <si>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</si>
  <si>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</si>
  <si>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</si>
  <si>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</si>
  <si>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</si>
  <si>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</si>
  <si>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</si>
  <si>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</si>
  <si>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</si>
  <si>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</si>
  <si>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</si>
  <si>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</si>
  <si>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</si>
  <si>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</si>
  <si>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</si>
  <si>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</si>
  <si>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상한섭취량</t>
    <phoneticPr fontId="1" type="noConversion"/>
  </si>
  <si>
    <t>정보</t>
    <phoneticPr fontId="1" type="noConversion"/>
  </si>
  <si>
    <t>(설문지 : FFQ 95문항 설문지, 사용자 : 정옥희, ID : H1900105)</t>
  </si>
  <si>
    <t>2020년 03월 12일 14:28:05</t>
  </si>
  <si>
    <t>열량영양소</t>
    <phoneticPr fontId="1" type="noConversion"/>
  </si>
  <si>
    <t>탄수화물</t>
    <phoneticPr fontId="1" type="noConversion"/>
  </si>
  <si>
    <t>지방</t>
    <phoneticPr fontId="1" type="noConversion"/>
  </si>
  <si>
    <t>단백질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</si>
  <si>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</si>
  <si>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</si>
  <si>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</si>
  <si>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</si>
  <si>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</si>
  <si>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</si>
  <si>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</si>
  <si>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</si>
  <si>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</si>
  <si>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</si>
  <si>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</si>
  <si>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</si>
  <si>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</si>
  <si>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</si>
  <si>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</si>
  <si>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</si>
  <si>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</si>
  <si>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</si>
  <si>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</si>
  <si>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</si>
  <si>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</si>
  <si>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</si>
  <si>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</si>
  <si>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</si>
  <si>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</si>
  <si>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</si>
  <si>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</si>
  <si>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</si>
  <si>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</si>
  <si>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</si>
  <si>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</si>
  <si>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</si>
  <si>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</si>
  <si>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</si>
  <si>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</si>
  <si>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</si>
  <si>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</si>
  <si>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</si>
  <si>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</si>
  <si>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</si>
  <si>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</si>
  <si>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</si>
  <si>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</si>
  <si>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</si>
  <si>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</si>
  <si>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</si>
  <si>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</si>
  <si>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</si>
  <si>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</si>
  <si>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</si>
  <si>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H1900105</t>
  </si>
  <si>
    <t>정옥희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</si>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</sst>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66.164820000000006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3791400"/>
        <c:axId val="113791792"/>
      </c:barChart>
      <c:catAx>
        <c:axId val="113791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3791792"/>
        <c:crosses val="autoZero"/>
        <c:auto val="1"/>
        <c:lblAlgn val="ctr"/>
        <c:lblOffset val="100"/>
        <c:noMultiLvlLbl val="0"/>
      </c:catAx>
      <c:valAx>
        <c:axId val="11379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3791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3.8504589999999999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9764304"/>
        <c:axId val="119764696"/>
      </c:barChart>
      <c:catAx>
        <c:axId val="11976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764696"/>
        <c:crosses val="autoZero"/>
        <c:auto val="1"/>
        <c:lblAlgn val="ctr"/>
        <c:lblOffset val="100"/>
        <c:noMultiLvlLbl val="0"/>
      </c:catAx>
      <c:valAx>
        <c:axId val="119764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976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7.5159162999999998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9765480"/>
        <c:axId val="119765872"/>
      </c:barChart>
      <c:catAx>
        <c:axId val="11976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765872"/>
        <c:crosses val="autoZero"/>
        <c:auto val="1"/>
        <c:lblAlgn val="ctr"/>
        <c:lblOffset val="100"/>
        <c:noMultiLvlLbl val="0"/>
      </c:catAx>
      <c:valAx>
        <c:axId val="11976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976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1256.2266999999999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054368"/>
        <c:axId val="473054760"/>
      </c:barChart>
      <c:catAx>
        <c:axId val="473054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054760"/>
        <c:crosses val="autoZero"/>
        <c:auto val="1"/>
        <c:lblAlgn val="ctr"/>
        <c:lblOffset val="100"/>
        <c:noMultiLvlLbl val="0"/>
      </c:catAx>
      <c:valAx>
        <c:axId val="47305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054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6146.8959999999997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055544"/>
        <c:axId val="473055936"/>
      </c:barChart>
      <c:catAx>
        <c:axId val="47305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055936"/>
        <c:crosses val="autoZero"/>
        <c:auto val="1"/>
        <c:lblAlgn val="ctr"/>
        <c:lblOffset val="100"/>
        <c:noMultiLvlLbl val="0"/>
      </c:catAx>
      <c:valAx>
        <c:axId val="4730559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05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192.29265000000001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3056720"/>
        <c:axId val="473057112"/>
      </c:barChart>
      <c:catAx>
        <c:axId val="47305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3057112"/>
        <c:crosses val="autoZero"/>
        <c:auto val="1"/>
        <c:lblAlgn val="ctr"/>
        <c:lblOffset val="100"/>
        <c:noMultiLvlLbl val="0"/>
      </c:catAx>
      <c:valAx>
        <c:axId val="473057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305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250.43334999999999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115768"/>
        <c:axId val="498116160"/>
      </c:barChart>
      <c:catAx>
        <c:axId val="49811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116160"/>
        <c:crosses val="autoZero"/>
        <c:auto val="1"/>
        <c:lblAlgn val="ctr"/>
        <c:lblOffset val="100"/>
        <c:noMultiLvlLbl val="0"/>
      </c:catAx>
      <c:valAx>
        <c:axId val="498116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115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11.928067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116944"/>
        <c:axId val="498117336"/>
      </c:barChart>
      <c:catAx>
        <c:axId val="49811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117336"/>
        <c:crosses val="autoZero"/>
        <c:auto val="1"/>
        <c:lblAlgn val="ctr"/>
        <c:lblOffset val="100"/>
        <c:noMultiLvlLbl val="0"/>
      </c:catAx>
      <c:valAx>
        <c:axId val="498117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11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1089.6703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118120"/>
        <c:axId val="498118512"/>
      </c:barChart>
      <c:catAx>
        <c:axId val="49811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8118512"/>
        <c:crosses val="autoZero"/>
        <c:auto val="1"/>
        <c:lblAlgn val="ctr"/>
        <c:lblOffset val="100"/>
        <c:noMultiLvlLbl val="0"/>
      </c:catAx>
      <c:valAx>
        <c:axId val="49811851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11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0.16509805999999999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8119296"/>
        <c:axId val="534938776"/>
      </c:barChart>
      <c:catAx>
        <c:axId val="49811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938776"/>
        <c:crosses val="autoZero"/>
        <c:auto val="1"/>
        <c:lblAlgn val="ctr"/>
        <c:lblOffset val="100"/>
        <c:noMultiLvlLbl val="0"/>
      </c:catAx>
      <c:valAx>
        <c:axId val="534938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811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4.5295509999999997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939560"/>
        <c:axId val="534939952"/>
      </c:barChart>
      <c:catAx>
        <c:axId val="53493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939952"/>
        <c:crosses val="autoZero"/>
        <c:auto val="1"/>
        <c:lblAlgn val="ctr"/>
        <c:lblOffset val="100"/>
        <c:noMultiLvlLbl val="0"/>
      </c:catAx>
      <c:valAx>
        <c:axId val="534939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93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59.045707999999998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204272"/>
        <c:axId val="375204664"/>
      </c:barChart>
      <c:catAx>
        <c:axId val="37520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204664"/>
        <c:crosses val="autoZero"/>
        <c:auto val="1"/>
        <c:lblAlgn val="ctr"/>
        <c:lblOffset val="100"/>
        <c:noMultiLvlLbl val="0"/>
      </c:catAx>
      <c:valAx>
        <c:axId val="375204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20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144.76129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941128"/>
        <c:axId val="534941520"/>
      </c:barChart>
      <c:catAx>
        <c:axId val="53494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941520"/>
        <c:crosses val="autoZero"/>
        <c:auto val="1"/>
        <c:lblAlgn val="ctr"/>
        <c:lblOffset val="100"/>
        <c:noMultiLvlLbl val="0"/>
      </c:catAx>
      <c:valAx>
        <c:axId val="534941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941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60.257779999999997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941912"/>
        <c:axId val="534942304"/>
      </c:barChart>
      <c:catAx>
        <c:axId val="534941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942304"/>
        <c:crosses val="autoZero"/>
        <c:auto val="1"/>
        <c:lblAlgn val="ctr"/>
        <c:lblOffset val="100"/>
        <c:noMultiLvlLbl val="0"/>
      </c:catAx>
      <c:valAx>
        <c:axId val="534942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941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14.855</c:v>
                </c:pt>
                <c:pt idx="1">
                  <c:v>13.044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4943088"/>
        <c:axId val="534943480"/>
      </c:barChart>
      <c:catAx>
        <c:axId val="534943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943480"/>
        <c:crosses val="autoZero"/>
        <c:auto val="1"/>
        <c:lblAlgn val="ctr"/>
        <c:lblOffset val="100"/>
        <c:noMultiLvlLbl val="0"/>
      </c:catAx>
      <c:valAx>
        <c:axId val="534943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943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13.164291</c:v>
                </c:pt>
                <c:pt idx="1">
                  <c:v>23.125499999999999</c:v>
                </c:pt>
                <c:pt idx="2">
                  <c:v>27.044094000000001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1332.9194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944656"/>
        <c:axId val="534945048"/>
      </c:barChart>
      <c:catAx>
        <c:axId val="53494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945048"/>
        <c:crosses val="autoZero"/>
        <c:auto val="1"/>
        <c:lblAlgn val="ctr"/>
        <c:lblOffset val="100"/>
        <c:noMultiLvlLbl val="0"/>
      </c:catAx>
      <c:valAx>
        <c:axId val="534945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94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38.761505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945832"/>
        <c:axId val="534946224"/>
      </c:barChart>
      <c:catAx>
        <c:axId val="53494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946224"/>
        <c:crosses val="autoZero"/>
        <c:auto val="1"/>
        <c:lblAlgn val="ctr"/>
        <c:lblOffset val="100"/>
        <c:noMultiLvlLbl val="0"/>
      </c:catAx>
      <c:valAx>
        <c:axId val="53494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945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66.78</c:v>
                </c:pt>
                <c:pt idx="1">
                  <c:v>16.297999999999998</c:v>
                </c:pt>
                <c:pt idx="2">
                  <c:v>16.922000000000001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6244656"/>
        <c:axId val="536245048"/>
      </c:barChart>
      <c:catAx>
        <c:axId val="53624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245048"/>
        <c:crosses val="autoZero"/>
        <c:auto val="1"/>
        <c:lblAlgn val="ctr"/>
        <c:lblOffset val="100"/>
        <c:noMultiLvlLbl val="0"/>
      </c:catAx>
      <c:valAx>
        <c:axId val="536245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244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1925.9414999999999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245832"/>
        <c:axId val="536246224"/>
      </c:barChart>
      <c:catAx>
        <c:axId val="536245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246224"/>
        <c:crosses val="autoZero"/>
        <c:auto val="1"/>
        <c:lblAlgn val="ctr"/>
        <c:lblOffset val="100"/>
        <c:noMultiLvlLbl val="0"/>
      </c:catAx>
      <c:valAx>
        <c:axId val="536246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245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500.24984999999998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247008"/>
        <c:axId val="536247400"/>
      </c:barChart>
      <c:catAx>
        <c:axId val="536247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247400"/>
        <c:crosses val="autoZero"/>
        <c:auto val="1"/>
        <c:lblAlgn val="ctr"/>
        <c:lblOffset val="100"/>
        <c:noMultiLvlLbl val="0"/>
      </c:catAx>
      <c:valAx>
        <c:axId val="536247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24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807.55493000000001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248184"/>
        <c:axId val="536248576"/>
      </c:barChart>
      <c:catAx>
        <c:axId val="536248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248576"/>
        <c:crosses val="autoZero"/>
        <c:auto val="1"/>
        <c:lblAlgn val="ctr"/>
        <c:lblOffset val="100"/>
        <c:noMultiLvlLbl val="0"/>
      </c:catAx>
      <c:valAx>
        <c:axId val="53624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24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4.7572722000000001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205448"/>
        <c:axId val="375205840"/>
      </c:barChart>
      <c:catAx>
        <c:axId val="37520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205840"/>
        <c:crosses val="autoZero"/>
        <c:auto val="1"/>
        <c:lblAlgn val="ctr"/>
        <c:lblOffset val="100"/>
        <c:noMultiLvlLbl val="0"/>
      </c:catAx>
      <c:valAx>
        <c:axId val="375205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20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10768.599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249360"/>
        <c:axId val="536249752"/>
      </c:barChart>
      <c:catAx>
        <c:axId val="53624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249752"/>
        <c:crosses val="autoZero"/>
        <c:auto val="1"/>
        <c:lblAlgn val="ctr"/>
        <c:lblOffset val="100"/>
        <c:noMultiLvlLbl val="0"/>
      </c:catAx>
      <c:valAx>
        <c:axId val="53624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24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26.492802000000001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250536"/>
        <c:axId val="536250928"/>
      </c:barChart>
      <c:catAx>
        <c:axId val="536250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250928"/>
        <c:crosses val="autoZero"/>
        <c:auto val="1"/>
        <c:lblAlgn val="ctr"/>
        <c:lblOffset val="100"/>
        <c:noMultiLvlLbl val="0"/>
      </c:catAx>
      <c:valAx>
        <c:axId val="536250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250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3.2162027000000002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251712"/>
        <c:axId val="528306512"/>
      </c:barChart>
      <c:catAx>
        <c:axId val="53625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306512"/>
        <c:crosses val="autoZero"/>
        <c:auto val="1"/>
        <c:lblAlgn val="ctr"/>
        <c:lblOffset val="100"/>
        <c:noMultiLvlLbl val="0"/>
      </c:catAx>
      <c:valAx>
        <c:axId val="52830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25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648.12480000000005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206624"/>
        <c:axId val="375207016"/>
      </c:barChart>
      <c:catAx>
        <c:axId val="37520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207016"/>
        <c:crosses val="autoZero"/>
        <c:auto val="1"/>
        <c:lblAlgn val="ctr"/>
        <c:lblOffset val="100"/>
        <c:noMultiLvlLbl val="0"/>
      </c:catAx>
      <c:valAx>
        <c:axId val="37520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20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2.1502623999999999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207800"/>
        <c:axId val="375208192"/>
      </c:barChart>
      <c:catAx>
        <c:axId val="37520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208192"/>
        <c:crosses val="autoZero"/>
        <c:auto val="1"/>
        <c:lblAlgn val="ctr"/>
        <c:lblOffset val="100"/>
        <c:noMultiLvlLbl val="0"/>
      </c:catAx>
      <c:valAx>
        <c:axId val="3752081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207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20.133424999999999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208976"/>
        <c:axId val="375209368"/>
      </c:barChart>
      <c:catAx>
        <c:axId val="375208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209368"/>
        <c:crosses val="autoZero"/>
        <c:auto val="1"/>
        <c:lblAlgn val="ctr"/>
        <c:lblOffset val="100"/>
        <c:noMultiLvlLbl val="0"/>
      </c:catAx>
      <c:valAx>
        <c:axId val="375209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20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3.2162027000000002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210152"/>
        <c:axId val="375210544"/>
      </c:barChart>
      <c:catAx>
        <c:axId val="375210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75210544"/>
        <c:crosses val="autoZero"/>
        <c:auto val="1"/>
        <c:lblAlgn val="ctr"/>
        <c:lblOffset val="100"/>
        <c:noMultiLvlLbl val="0"/>
      </c:catAx>
      <c:valAx>
        <c:axId val="375210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210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1270.1171999999999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5211328"/>
        <c:axId val="119762344"/>
      </c:barChart>
      <c:catAx>
        <c:axId val="37521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762344"/>
        <c:crosses val="autoZero"/>
        <c:auto val="1"/>
        <c:lblAlgn val="ctr"/>
        <c:lblOffset val="100"/>
        <c:noMultiLvlLbl val="0"/>
      </c:catAx>
      <c:valAx>
        <c:axId val="119762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521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6.7723985000000004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19763128"/>
        <c:axId val="119763520"/>
      </c:barChart>
      <c:catAx>
        <c:axId val="11976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9763520"/>
        <c:crosses val="autoZero"/>
        <c:auto val="1"/>
        <c:lblAlgn val="ctr"/>
        <c:lblOffset val="100"/>
        <c:noMultiLvlLbl val="0"/>
      </c:catAx>
      <c:valAx>
        <c:axId val="11976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1976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56930" y="32655096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40794" y="32745463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6703" y="41856212"/>
          <a:ext cx="363339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11665" y="45145173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82878" y="45040559"/>
          <a:ext cx="271859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8" t="str">
        <f>'DRIs DATA 입력'!A1</f>
        <v>정보</v>
      </c>
      <c r="B1" s="47" t="str">
        <f>'DRIs DATA 입력'!B1</f>
        <v>(설문지 : FFQ 95문항 설문지, 사용자 : 정옥희, ID : H1900105)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03월 12일 14:28:05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 x14ac:dyDescent="0.4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 x14ac:dyDescent="0.4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 x14ac:dyDescent="0.4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 x14ac:dyDescent="0.4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 x14ac:dyDescent="0.4">
      <c r="A6" s="60" t="s">
        <v>57</v>
      </c>
      <c r="B6" s="60">
        <f>'DRIs DATA 입력'!B6</f>
        <v>1800</v>
      </c>
      <c r="C6" s="60">
        <f>'DRIs DATA 입력'!C6</f>
        <v>1925.9414999999999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66.164820000000006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59.045707999999998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 x14ac:dyDescent="0.4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 x14ac:dyDescent="0.4">
      <c r="A8" s="47"/>
      <c r="B8" s="47"/>
      <c r="C8" s="47"/>
      <c r="D8" s="47"/>
      <c r="E8" s="60" t="s">
        <v>217</v>
      </c>
      <c r="F8" s="60">
        <f>'DRIs DATA 입력'!F8</f>
        <v>66.78</v>
      </c>
      <c r="G8" s="60">
        <f>'DRIs DATA 입력'!G8</f>
        <v>16.297999999999998</v>
      </c>
      <c r="H8" s="60">
        <f>'DRIs DATA 입력'!H8</f>
        <v>16.922000000000001</v>
      </c>
      <c r="I8" s="47"/>
      <c r="J8" s="60" t="s">
        <v>217</v>
      </c>
      <c r="K8" s="60">
        <f>'DRIs DATA 입력'!K8</f>
        <v>14.855</v>
      </c>
      <c r="L8" s="60">
        <f>'DRIs DATA 입력'!L8</f>
        <v>13.044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 x14ac:dyDescent="0.4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 x14ac:dyDescent="0.4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 x14ac:dyDescent="0.4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 x14ac:dyDescent="0.4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 x14ac:dyDescent="0.4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 x14ac:dyDescent="0.4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 x14ac:dyDescent="0.4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 x14ac:dyDescent="0.4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1332.9194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38.761505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4.7572722000000001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648.12480000000005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 x14ac:dyDescent="0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 x14ac:dyDescent="0.4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 x14ac:dyDescent="0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 x14ac:dyDescent="0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 x14ac:dyDescent="0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 x14ac:dyDescent="0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 x14ac:dyDescent="0.4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 x14ac:dyDescent="0.4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 x14ac:dyDescent="0.4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500.24984999999998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2.9950611999999999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2.1502623999999999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20.133424999999999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3.2162027000000002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1270.1171999999999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6.7723985000000004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3.8504589999999999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7.5159162999999998</v>
      </c>
    </row>
    <row r="27" spans="1:62" x14ac:dyDescent="0.4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 x14ac:dyDescent="0.4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 x14ac:dyDescent="0.4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 x14ac:dyDescent="0.4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 x14ac:dyDescent="0.4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 x14ac:dyDescent="0.4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 x14ac:dyDescent="0.4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 x14ac:dyDescent="0.4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 x14ac:dyDescent="0.4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 x14ac:dyDescent="0.4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807.55493000000001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1256.2266999999999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10768.599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6146.8959999999997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192.29265000000001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250.43334999999999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 x14ac:dyDescent="0.4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 x14ac:dyDescent="0.4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 x14ac:dyDescent="0.4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 x14ac:dyDescent="0.4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 x14ac:dyDescent="0.4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 x14ac:dyDescent="0.4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 x14ac:dyDescent="0.4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 x14ac:dyDescent="0.4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 x14ac:dyDescent="0.4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 x14ac:dyDescent="0.4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26.492802000000001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11.928067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1089.6703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0.16509805999999999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4.5295509999999997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144.76129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60.257779999999997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4">
      <c r="A1" s="63" t="s">
        <v>284</v>
      </c>
      <c r="B1" s="62" t="s">
        <v>285</v>
      </c>
      <c r="G1" s="63" t="s">
        <v>276</v>
      </c>
      <c r="H1" s="62" t="s">
        <v>286</v>
      </c>
    </row>
    <row r="3" spans="1:27" x14ac:dyDescent="0.4">
      <c r="A3" s="72" t="s">
        <v>277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 x14ac:dyDescent="0.4">
      <c r="A4" s="70" t="s">
        <v>278</v>
      </c>
      <c r="B4" s="70"/>
      <c r="C4" s="70"/>
      <c r="E4" s="67" t="s">
        <v>287</v>
      </c>
      <c r="F4" s="68"/>
      <c r="G4" s="68"/>
      <c r="H4" s="69"/>
      <c r="J4" s="67" t="s">
        <v>279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280</v>
      </c>
      <c r="V4" s="70"/>
      <c r="W4" s="70"/>
      <c r="X4" s="70"/>
      <c r="Y4" s="70"/>
      <c r="Z4" s="70"/>
    </row>
    <row r="5" spans="1:27" x14ac:dyDescent="0.4">
      <c r="A5" s="66"/>
      <c r="B5" s="66" t="s">
        <v>281</v>
      </c>
      <c r="C5" s="66" t="s">
        <v>282</v>
      </c>
      <c r="E5" s="66"/>
      <c r="F5" s="66" t="s">
        <v>288</v>
      </c>
      <c r="G5" s="66" t="s">
        <v>289</v>
      </c>
      <c r="H5" s="66" t="s">
        <v>290</v>
      </c>
      <c r="J5" s="66"/>
      <c r="K5" s="66" t="s">
        <v>291</v>
      </c>
      <c r="L5" s="66" t="s">
        <v>292</v>
      </c>
      <c r="N5" s="66"/>
      <c r="O5" s="66" t="s">
        <v>293</v>
      </c>
      <c r="P5" s="66" t="s">
        <v>294</v>
      </c>
      <c r="Q5" s="66" t="s">
        <v>295</v>
      </c>
      <c r="R5" s="66" t="s">
        <v>296</v>
      </c>
      <c r="S5" s="66" t="s">
        <v>297</v>
      </c>
      <c r="U5" s="66"/>
      <c r="V5" s="66" t="s">
        <v>293</v>
      </c>
      <c r="W5" s="66" t="s">
        <v>294</v>
      </c>
      <c r="X5" s="66" t="s">
        <v>295</v>
      </c>
      <c r="Y5" s="66" t="s">
        <v>283</v>
      </c>
      <c r="Z5" s="66" t="s">
        <v>297</v>
      </c>
    </row>
    <row r="6" spans="1:27" x14ac:dyDescent="0.4">
      <c r="A6" s="66" t="s">
        <v>298</v>
      </c>
      <c r="B6" s="66">
        <v>1800</v>
      </c>
      <c r="C6" s="66">
        <v>1925.9414999999999</v>
      </c>
      <c r="E6" s="66" t="s">
        <v>299</v>
      </c>
      <c r="F6" s="66">
        <v>55</v>
      </c>
      <c r="G6" s="66">
        <v>15</v>
      </c>
      <c r="H6" s="66">
        <v>7</v>
      </c>
      <c r="J6" s="66" t="s">
        <v>299</v>
      </c>
      <c r="K6" s="66">
        <v>0.1</v>
      </c>
      <c r="L6" s="66">
        <v>4</v>
      </c>
      <c r="N6" s="66" t="s">
        <v>300</v>
      </c>
      <c r="O6" s="66">
        <v>40</v>
      </c>
      <c r="P6" s="66">
        <v>50</v>
      </c>
      <c r="Q6" s="66">
        <v>0</v>
      </c>
      <c r="R6" s="66">
        <v>0</v>
      </c>
      <c r="S6" s="66">
        <v>66.164820000000006</v>
      </c>
      <c r="U6" s="66" t="s">
        <v>301</v>
      </c>
      <c r="V6" s="66">
        <v>0</v>
      </c>
      <c r="W6" s="66">
        <v>0</v>
      </c>
      <c r="X6" s="66">
        <v>20</v>
      </c>
      <c r="Y6" s="66">
        <v>0</v>
      </c>
      <c r="Z6" s="66">
        <v>59.045707999999998</v>
      </c>
    </row>
    <row r="7" spans="1:27" x14ac:dyDescent="0.4">
      <c r="E7" s="66" t="s">
        <v>302</v>
      </c>
      <c r="F7" s="66">
        <v>65</v>
      </c>
      <c r="G7" s="66">
        <v>30</v>
      </c>
      <c r="H7" s="66">
        <v>20</v>
      </c>
      <c r="J7" s="66" t="s">
        <v>302</v>
      </c>
      <c r="K7" s="66">
        <v>1</v>
      </c>
      <c r="L7" s="66">
        <v>10</v>
      </c>
    </row>
    <row r="8" spans="1:27" x14ac:dyDescent="0.4">
      <c r="E8" s="66" t="s">
        <v>303</v>
      </c>
      <c r="F8" s="66">
        <v>66.78</v>
      </c>
      <c r="G8" s="66">
        <v>16.297999999999998</v>
      </c>
      <c r="H8" s="66">
        <v>16.922000000000001</v>
      </c>
      <c r="J8" s="66" t="s">
        <v>303</v>
      </c>
      <c r="K8" s="66">
        <v>14.855</v>
      </c>
      <c r="L8" s="66">
        <v>13.044</v>
      </c>
    </row>
    <row r="13" spans="1:27" x14ac:dyDescent="0.4">
      <c r="A13" s="71" t="s">
        <v>304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 x14ac:dyDescent="0.4">
      <c r="A14" s="70" t="s">
        <v>305</v>
      </c>
      <c r="B14" s="70"/>
      <c r="C14" s="70"/>
      <c r="D14" s="70"/>
      <c r="E14" s="70"/>
      <c r="F14" s="70"/>
      <c r="H14" s="70" t="s">
        <v>306</v>
      </c>
      <c r="I14" s="70"/>
      <c r="J14" s="70"/>
      <c r="K14" s="70"/>
      <c r="L14" s="70"/>
      <c r="M14" s="70"/>
      <c r="O14" s="70" t="s">
        <v>307</v>
      </c>
      <c r="P14" s="70"/>
      <c r="Q14" s="70"/>
      <c r="R14" s="70"/>
      <c r="S14" s="70"/>
      <c r="T14" s="70"/>
      <c r="V14" s="70" t="s">
        <v>308</v>
      </c>
      <c r="W14" s="70"/>
      <c r="X14" s="70"/>
      <c r="Y14" s="70"/>
      <c r="Z14" s="70"/>
      <c r="AA14" s="70"/>
    </row>
    <row r="15" spans="1:27" x14ac:dyDescent="0.4">
      <c r="A15" s="66"/>
      <c r="B15" s="66" t="s">
        <v>293</v>
      </c>
      <c r="C15" s="66" t="s">
        <v>294</v>
      </c>
      <c r="D15" s="66" t="s">
        <v>295</v>
      </c>
      <c r="E15" s="66" t="s">
        <v>296</v>
      </c>
      <c r="F15" s="66" t="s">
        <v>297</v>
      </c>
      <c r="H15" s="66"/>
      <c r="I15" s="66" t="s">
        <v>293</v>
      </c>
      <c r="J15" s="66" t="s">
        <v>294</v>
      </c>
      <c r="K15" s="66" t="s">
        <v>295</v>
      </c>
      <c r="L15" s="66" t="s">
        <v>296</v>
      </c>
      <c r="M15" s="66" t="s">
        <v>297</v>
      </c>
      <c r="O15" s="66"/>
      <c r="P15" s="66" t="s">
        <v>293</v>
      </c>
      <c r="Q15" s="66" t="s">
        <v>294</v>
      </c>
      <c r="R15" s="66" t="s">
        <v>295</v>
      </c>
      <c r="S15" s="66" t="s">
        <v>296</v>
      </c>
      <c r="T15" s="66" t="s">
        <v>297</v>
      </c>
      <c r="V15" s="66"/>
      <c r="W15" s="66" t="s">
        <v>293</v>
      </c>
      <c r="X15" s="66" t="s">
        <v>294</v>
      </c>
      <c r="Y15" s="66" t="s">
        <v>295</v>
      </c>
      <c r="Z15" s="66" t="s">
        <v>296</v>
      </c>
      <c r="AA15" s="66" t="s">
        <v>297</v>
      </c>
    </row>
    <row r="16" spans="1:27" x14ac:dyDescent="0.4">
      <c r="A16" s="66" t="s">
        <v>309</v>
      </c>
      <c r="B16" s="66">
        <v>430</v>
      </c>
      <c r="C16" s="66">
        <v>600</v>
      </c>
      <c r="D16" s="66">
        <v>0</v>
      </c>
      <c r="E16" s="66">
        <v>3000</v>
      </c>
      <c r="F16" s="66">
        <v>1332.9194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38.761505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4.7572722000000001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648.12480000000005</v>
      </c>
    </row>
    <row r="23" spans="1:62" x14ac:dyDescent="0.4">
      <c r="A23" s="71" t="s">
        <v>310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4">
      <c r="A24" s="70" t="s">
        <v>311</v>
      </c>
      <c r="B24" s="70"/>
      <c r="C24" s="70"/>
      <c r="D24" s="70"/>
      <c r="E24" s="70"/>
      <c r="F24" s="70"/>
      <c r="H24" s="70" t="s">
        <v>312</v>
      </c>
      <c r="I24" s="70"/>
      <c r="J24" s="70"/>
      <c r="K24" s="70"/>
      <c r="L24" s="70"/>
      <c r="M24" s="70"/>
      <c r="O24" s="70" t="s">
        <v>313</v>
      </c>
      <c r="P24" s="70"/>
      <c r="Q24" s="70"/>
      <c r="R24" s="70"/>
      <c r="S24" s="70"/>
      <c r="T24" s="70"/>
      <c r="V24" s="70" t="s">
        <v>314</v>
      </c>
      <c r="W24" s="70"/>
      <c r="X24" s="70"/>
      <c r="Y24" s="70"/>
      <c r="Z24" s="70"/>
      <c r="AA24" s="70"/>
      <c r="AC24" s="70" t="s">
        <v>315</v>
      </c>
      <c r="AD24" s="70"/>
      <c r="AE24" s="70"/>
      <c r="AF24" s="70"/>
      <c r="AG24" s="70"/>
      <c r="AH24" s="70"/>
      <c r="AJ24" s="70" t="s">
        <v>316</v>
      </c>
      <c r="AK24" s="70"/>
      <c r="AL24" s="70"/>
      <c r="AM24" s="70"/>
      <c r="AN24" s="70"/>
      <c r="AO24" s="70"/>
      <c r="AQ24" s="70" t="s">
        <v>317</v>
      </c>
      <c r="AR24" s="70"/>
      <c r="AS24" s="70"/>
      <c r="AT24" s="70"/>
      <c r="AU24" s="70"/>
      <c r="AV24" s="70"/>
      <c r="AX24" s="70" t="s">
        <v>318</v>
      </c>
      <c r="AY24" s="70"/>
      <c r="AZ24" s="70"/>
      <c r="BA24" s="70"/>
      <c r="BB24" s="70"/>
      <c r="BC24" s="70"/>
      <c r="BE24" s="70" t="s">
        <v>319</v>
      </c>
      <c r="BF24" s="70"/>
      <c r="BG24" s="70"/>
      <c r="BH24" s="70"/>
      <c r="BI24" s="70"/>
      <c r="BJ24" s="70"/>
    </row>
    <row r="25" spans="1:62" x14ac:dyDescent="0.4">
      <c r="A25" s="66"/>
      <c r="B25" s="66" t="s">
        <v>293</v>
      </c>
      <c r="C25" s="66" t="s">
        <v>294</v>
      </c>
      <c r="D25" s="66" t="s">
        <v>295</v>
      </c>
      <c r="E25" s="66" t="s">
        <v>296</v>
      </c>
      <c r="F25" s="66" t="s">
        <v>297</v>
      </c>
      <c r="H25" s="66"/>
      <c r="I25" s="66" t="s">
        <v>293</v>
      </c>
      <c r="J25" s="66" t="s">
        <v>294</v>
      </c>
      <c r="K25" s="66" t="s">
        <v>295</v>
      </c>
      <c r="L25" s="66" t="s">
        <v>296</v>
      </c>
      <c r="M25" s="66" t="s">
        <v>297</v>
      </c>
      <c r="O25" s="66"/>
      <c r="P25" s="66" t="s">
        <v>293</v>
      </c>
      <c r="Q25" s="66" t="s">
        <v>294</v>
      </c>
      <c r="R25" s="66" t="s">
        <v>295</v>
      </c>
      <c r="S25" s="66" t="s">
        <v>296</v>
      </c>
      <c r="T25" s="66" t="s">
        <v>297</v>
      </c>
      <c r="V25" s="66"/>
      <c r="W25" s="66" t="s">
        <v>293</v>
      </c>
      <c r="X25" s="66" t="s">
        <v>294</v>
      </c>
      <c r="Y25" s="66" t="s">
        <v>295</v>
      </c>
      <c r="Z25" s="66" t="s">
        <v>296</v>
      </c>
      <c r="AA25" s="66" t="s">
        <v>297</v>
      </c>
      <c r="AC25" s="66"/>
      <c r="AD25" s="66" t="s">
        <v>293</v>
      </c>
      <c r="AE25" s="66" t="s">
        <v>294</v>
      </c>
      <c r="AF25" s="66" t="s">
        <v>295</v>
      </c>
      <c r="AG25" s="66" t="s">
        <v>296</v>
      </c>
      <c r="AH25" s="66" t="s">
        <v>297</v>
      </c>
      <c r="AJ25" s="66"/>
      <c r="AK25" s="66" t="s">
        <v>293</v>
      </c>
      <c r="AL25" s="66" t="s">
        <v>294</v>
      </c>
      <c r="AM25" s="66" t="s">
        <v>295</v>
      </c>
      <c r="AN25" s="66" t="s">
        <v>296</v>
      </c>
      <c r="AO25" s="66" t="s">
        <v>297</v>
      </c>
      <c r="AQ25" s="66"/>
      <c r="AR25" s="66" t="s">
        <v>293</v>
      </c>
      <c r="AS25" s="66" t="s">
        <v>294</v>
      </c>
      <c r="AT25" s="66" t="s">
        <v>295</v>
      </c>
      <c r="AU25" s="66" t="s">
        <v>296</v>
      </c>
      <c r="AV25" s="66" t="s">
        <v>297</v>
      </c>
      <c r="AX25" s="66"/>
      <c r="AY25" s="66" t="s">
        <v>293</v>
      </c>
      <c r="AZ25" s="66" t="s">
        <v>294</v>
      </c>
      <c r="BA25" s="66" t="s">
        <v>295</v>
      </c>
      <c r="BB25" s="66" t="s">
        <v>296</v>
      </c>
      <c r="BC25" s="66" t="s">
        <v>297</v>
      </c>
      <c r="BE25" s="66"/>
      <c r="BF25" s="66" t="s">
        <v>293</v>
      </c>
      <c r="BG25" s="66" t="s">
        <v>294</v>
      </c>
      <c r="BH25" s="66" t="s">
        <v>295</v>
      </c>
      <c r="BI25" s="66" t="s">
        <v>296</v>
      </c>
      <c r="BJ25" s="66" t="s">
        <v>297</v>
      </c>
    </row>
    <row r="26" spans="1:62" x14ac:dyDescent="0.4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500.24984999999998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2.9950611999999999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2.1502623999999999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20.133424999999999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3.2162027000000002</v>
      </c>
      <c r="AJ26" s="66" t="s">
        <v>320</v>
      </c>
      <c r="AK26" s="66">
        <v>320</v>
      </c>
      <c r="AL26" s="66">
        <v>400</v>
      </c>
      <c r="AM26" s="66">
        <v>0</v>
      </c>
      <c r="AN26" s="66">
        <v>1000</v>
      </c>
      <c r="AO26" s="66">
        <v>1270.1171999999999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6.7723985000000004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3.8504589999999999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7.5159162999999998</v>
      </c>
    </row>
    <row r="33" spans="1:68" x14ac:dyDescent="0.4">
      <c r="A33" s="71" t="s">
        <v>321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4">
      <c r="A34" s="70" t="s">
        <v>322</v>
      </c>
      <c r="B34" s="70"/>
      <c r="C34" s="70"/>
      <c r="D34" s="70"/>
      <c r="E34" s="70"/>
      <c r="F34" s="70"/>
      <c r="H34" s="70" t="s">
        <v>323</v>
      </c>
      <c r="I34" s="70"/>
      <c r="J34" s="70"/>
      <c r="K34" s="70"/>
      <c r="L34" s="70"/>
      <c r="M34" s="70"/>
      <c r="O34" s="70" t="s">
        <v>324</v>
      </c>
      <c r="P34" s="70"/>
      <c r="Q34" s="70"/>
      <c r="R34" s="70"/>
      <c r="S34" s="70"/>
      <c r="T34" s="70"/>
      <c r="V34" s="70" t="s">
        <v>325</v>
      </c>
      <c r="W34" s="70"/>
      <c r="X34" s="70"/>
      <c r="Y34" s="70"/>
      <c r="Z34" s="70"/>
      <c r="AA34" s="70"/>
      <c r="AC34" s="70" t="s">
        <v>326</v>
      </c>
      <c r="AD34" s="70"/>
      <c r="AE34" s="70"/>
      <c r="AF34" s="70"/>
      <c r="AG34" s="70"/>
      <c r="AH34" s="70"/>
      <c r="AJ34" s="70" t="s">
        <v>327</v>
      </c>
      <c r="AK34" s="70"/>
      <c r="AL34" s="70"/>
      <c r="AM34" s="70"/>
      <c r="AN34" s="70"/>
      <c r="AO34" s="70"/>
    </row>
    <row r="35" spans="1:68" x14ac:dyDescent="0.4">
      <c r="A35" s="66"/>
      <c r="B35" s="66" t="s">
        <v>293</v>
      </c>
      <c r="C35" s="66" t="s">
        <v>294</v>
      </c>
      <c r="D35" s="66" t="s">
        <v>295</v>
      </c>
      <c r="E35" s="66" t="s">
        <v>296</v>
      </c>
      <c r="F35" s="66" t="s">
        <v>297</v>
      </c>
      <c r="H35" s="66"/>
      <c r="I35" s="66" t="s">
        <v>293</v>
      </c>
      <c r="J35" s="66" t="s">
        <v>294</v>
      </c>
      <c r="K35" s="66" t="s">
        <v>295</v>
      </c>
      <c r="L35" s="66" t="s">
        <v>296</v>
      </c>
      <c r="M35" s="66" t="s">
        <v>297</v>
      </c>
      <c r="O35" s="66"/>
      <c r="P35" s="66" t="s">
        <v>293</v>
      </c>
      <c r="Q35" s="66" t="s">
        <v>294</v>
      </c>
      <c r="R35" s="66" t="s">
        <v>295</v>
      </c>
      <c r="S35" s="66" t="s">
        <v>296</v>
      </c>
      <c r="T35" s="66" t="s">
        <v>297</v>
      </c>
      <c r="V35" s="66"/>
      <c r="W35" s="66" t="s">
        <v>293</v>
      </c>
      <c r="X35" s="66" t="s">
        <v>294</v>
      </c>
      <c r="Y35" s="66" t="s">
        <v>295</v>
      </c>
      <c r="Z35" s="66" t="s">
        <v>296</v>
      </c>
      <c r="AA35" s="66" t="s">
        <v>297</v>
      </c>
      <c r="AC35" s="66"/>
      <c r="AD35" s="66" t="s">
        <v>293</v>
      </c>
      <c r="AE35" s="66" t="s">
        <v>294</v>
      </c>
      <c r="AF35" s="66" t="s">
        <v>295</v>
      </c>
      <c r="AG35" s="66" t="s">
        <v>296</v>
      </c>
      <c r="AH35" s="66" t="s">
        <v>297</v>
      </c>
      <c r="AJ35" s="66"/>
      <c r="AK35" s="66" t="s">
        <v>293</v>
      </c>
      <c r="AL35" s="66" t="s">
        <v>294</v>
      </c>
      <c r="AM35" s="66" t="s">
        <v>295</v>
      </c>
      <c r="AN35" s="66" t="s">
        <v>296</v>
      </c>
      <c r="AO35" s="66" t="s">
        <v>297</v>
      </c>
    </row>
    <row r="36" spans="1:68" x14ac:dyDescent="0.4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807.55493000000001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1256.2266999999999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10768.599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6146.8959999999997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192.29265000000001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250.43334999999999</v>
      </c>
    </row>
    <row r="43" spans="1:68" x14ac:dyDescent="0.4">
      <c r="A43" s="71" t="s">
        <v>328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 x14ac:dyDescent="0.4">
      <c r="A44" s="70" t="s">
        <v>329</v>
      </c>
      <c r="B44" s="70"/>
      <c r="C44" s="70"/>
      <c r="D44" s="70"/>
      <c r="E44" s="70"/>
      <c r="F44" s="70"/>
      <c r="H44" s="70" t="s">
        <v>330</v>
      </c>
      <c r="I44" s="70"/>
      <c r="J44" s="70"/>
      <c r="K44" s="70"/>
      <c r="L44" s="70"/>
      <c r="M44" s="70"/>
      <c r="O44" s="70" t="s">
        <v>331</v>
      </c>
      <c r="P44" s="70"/>
      <c r="Q44" s="70"/>
      <c r="R44" s="70"/>
      <c r="S44" s="70"/>
      <c r="T44" s="70"/>
      <c r="V44" s="70" t="s">
        <v>332</v>
      </c>
      <c r="W44" s="70"/>
      <c r="X44" s="70"/>
      <c r="Y44" s="70"/>
      <c r="Z44" s="70"/>
      <c r="AA44" s="70"/>
      <c r="AC44" s="70" t="s">
        <v>333</v>
      </c>
      <c r="AD44" s="70"/>
      <c r="AE44" s="70"/>
      <c r="AF44" s="70"/>
      <c r="AG44" s="70"/>
      <c r="AH44" s="70"/>
      <c r="AJ44" s="70" t="s">
        <v>334</v>
      </c>
      <c r="AK44" s="70"/>
      <c r="AL44" s="70"/>
      <c r="AM44" s="70"/>
      <c r="AN44" s="70"/>
      <c r="AO44" s="70"/>
      <c r="AQ44" s="70" t="s">
        <v>335</v>
      </c>
      <c r="AR44" s="70"/>
      <c r="AS44" s="70"/>
      <c r="AT44" s="70"/>
      <c r="AU44" s="70"/>
      <c r="AV44" s="70"/>
      <c r="AX44" s="70" t="s">
        <v>336</v>
      </c>
      <c r="AY44" s="70"/>
      <c r="AZ44" s="70"/>
      <c r="BA44" s="70"/>
      <c r="BB44" s="70"/>
      <c r="BC44" s="70"/>
      <c r="BE44" s="70" t="s">
        <v>337</v>
      </c>
      <c r="BF44" s="70"/>
      <c r="BG44" s="70"/>
      <c r="BH44" s="70"/>
      <c r="BI44" s="70"/>
      <c r="BJ44" s="70"/>
    </row>
    <row r="45" spans="1:68" x14ac:dyDescent="0.4">
      <c r="A45" s="66"/>
      <c r="B45" s="66" t="s">
        <v>293</v>
      </c>
      <c r="C45" s="66" t="s">
        <v>294</v>
      </c>
      <c r="D45" s="66" t="s">
        <v>295</v>
      </c>
      <c r="E45" s="66" t="s">
        <v>296</v>
      </c>
      <c r="F45" s="66" t="s">
        <v>297</v>
      </c>
      <c r="H45" s="66"/>
      <c r="I45" s="66" t="s">
        <v>293</v>
      </c>
      <c r="J45" s="66" t="s">
        <v>294</v>
      </c>
      <c r="K45" s="66" t="s">
        <v>295</v>
      </c>
      <c r="L45" s="66" t="s">
        <v>296</v>
      </c>
      <c r="M45" s="66" t="s">
        <v>297</v>
      </c>
      <c r="O45" s="66"/>
      <c r="P45" s="66" t="s">
        <v>293</v>
      </c>
      <c r="Q45" s="66" t="s">
        <v>294</v>
      </c>
      <c r="R45" s="66" t="s">
        <v>295</v>
      </c>
      <c r="S45" s="66" t="s">
        <v>296</v>
      </c>
      <c r="T45" s="66" t="s">
        <v>297</v>
      </c>
      <c r="V45" s="66"/>
      <c r="W45" s="66" t="s">
        <v>293</v>
      </c>
      <c r="X45" s="66" t="s">
        <v>294</v>
      </c>
      <c r="Y45" s="66" t="s">
        <v>295</v>
      </c>
      <c r="Z45" s="66" t="s">
        <v>296</v>
      </c>
      <c r="AA45" s="66" t="s">
        <v>297</v>
      </c>
      <c r="AC45" s="66"/>
      <c r="AD45" s="66" t="s">
        <v>293</v>
      </c>
      <c r="AE45" s="66" t="s">
        <v>294</v>
      </c>
      <c r="AF45" s="66" t="s">
        <v>295</v>
      </c>
      <c r="AG45" s="66" t="s">
        <v>296</v>
      </c>
      <c r="AH45" s="66" t="s">
        <v>297</v>
      </c>
      <c r="AJ45" s="66"/>
      <c r="AK45" s="66" t="s">
        <v>293</v>
      </c>
      <c r="AL45" s="66" t="s">
        <v>294</v>
      </c>
      <c r="AM45" s="66" t="s">
        <v>295</v>
      </c>
      <c r="AN45" s="66" t="s">
        <v>296</v>
      </c>
      <c r="AO45" s="66" t="s">
        <v>297</v>
      </c>
      <c r="AQ45" s="66"/>
      <c r="AR45" s="66" t="s">
        <v>293</v>
      </c>
      <c r="AS45" s="66" t="s">
        <v>294</v>
      </c>
      <c r="AT45" s="66" t="s">
        <v>295</v>
      </c>
      <c r="AU45" s="66" t="s">
        <v>296</v>
      </c>
      <c r="AV45" s="66" t="s">
        <v>297</v>
      </c>
      <c r="AX45" s="66"/>
      <c r="AY45" s="66" t="s">
        <v>293</v>
      </c>
      <c r="AZ45" s="66" t="s">
        <v>294</v>
      </c>
      <c r="BA45" s="66" t="s">
        <v>295</v>
      </c>
      <c r="BB45" s="66" t="s">
        <v>296</v>
      </c>
      <c r="BC45" s="66" t="s">
        <v>297</v>
      </c>
      <c r="BE45" s="66"/>
      <c r="BF45" s="66" t="s">
        <v>293</v>
      </c>
      <c r="BG45" s="66" t="s">
        <v>294</v>
      </c>
      <c r="BH45" s="66" t="s">
        <v>295</v>
      </c>
      <c r="BI45" s="66" t="s">
        <v>296</v>
      </c>
      <c r="BJ45" s="66" t="s">
        <v>297</v>
      </c>
    </row>
    <row r="46" spans="1:68" x14ac:dyDescent="0.4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26.492802000000001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11.928067</v>
      </c>
      <c r="O46" s="66" t="s">
        <v>338</v>
      </c>
      <c r="P46" s="66">
        <v>600</v>
      </c>
      <c r="Q46" s="66">
        <v>800</v>
      </c>
      <c r="R46" s="66">
        <v>0</v>
      </c>
      <c r="S46" s="66">
        <v>10000</v>
      </c>
      <c r="T46" s="66">
        <v>1089.6703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0.16509805999999999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4.5295509999999997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144.76129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60.257779999999997</v>
      </c>
      <c r="AX46" s="66" t="s">
        <v>339</v>
      </c>
      <c r="AY46" s="66"/>
      <c r="AZ46" s="66"/>
      <c r="BA46" s="66"/>
      <c r="BB46" s="66"/>
      <c r="BC46" s="66"/>
      <c r="BE46" s="66" t="s">
        <v>340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 x14ac:dyDescent="0.4">
      <c r="A2" s="62" t="s">
        <v>341</v>
      </c>
      <c r="B2" s="62" t="s">
        <v>342</v>
      </c>
      <c r="C2" s="62" t="s">
        <v>343</v>
      </c>
      <c r="D2" s="62">
        <v>55</v>
      </c>
      <c r="E2" s="62">
        <v>1925.9414999999999</v>
      </c>
      <c r="F2" s="62">
        <v>261.11410000000001</v>
      </c>
      <c r="G2" s="62">
        <v>63.726660000000003</v>
      </c>
      <c r="H2" s="62">
        <v>49.304344</v>
      </c>
      <c r="I2" s="62">
        <v>14.422317</v>
      </c>
      <c r="J2" s="62">
        <v>66.164820000000006</v>
      </c>
      <c r="K2" s="62">
        <v>40.720463000000002</v>
      </c>
      <c r="L2" s="62">
        <v>25.44436</v>
      </c>
      <c r="M2" s="62">
        <v>59.045707999999998</v>
      </c>
      <c r="N2" s="62">
        <v>6.8116775000000001</v>
      </c>
      <c r="O2" s="62">
        <v>38.496450000000003</v>
      </c>
      <c r="P2" s="62">
        <v>1979.8721</v>
      </c>
      <c r="Q2" s="62">
        <v>46.865772</v>
      </c>
      <c r="R2" s="62">
        <v>1332.9194</v>
      </c>
      <c r="S2" s="62">
        <v>135.40522999999999</v>
      </c>
      <c r="T2" s="62">
        <v>14370.165999999999</v>
      </c>
      <c r="U2" s="62">
        <v>4.7572722000000001</v>
      </c>
      <c r="V2" s="62">
        <v>38.761505</v>
      </c>
      <c r="W2" s="62">
        <v>648.12480000000005</v>
      </c>
      <c r="X2" s="62">
        <v>500.24984999999998</v>
      </c>
      <c r="Y2" s="62">
        <v>2.9950611999999999</v>
      </c>
      <c r="Z2" s="62">
        <v>2.1502623999999999</v>
      </c>
      <c r="AA2" s="62">
        <v>20.133424999999999</v>
      </c>
      <c r="AB2" s="62">
        <v>3.2162027000000002</v>
      </c>
      <c r="AC2" s="62">
        <v>1270.1171999999999</v>
      </c>
      <c r="AD2" s="62">
        <v>6.7723985000000004</v>
      </c>
      <c r="AE2" s="62">
        <v>3.8504589999999999</v>
      </c>
      <c r="AF2" s="62">
        <v>7.5159162999999998</v>
      </c>
      <c r="AG2" s="62">
        <v>807.55493000000001</v>
      </c>
      <c r="AH2" s="62">
        <v>613.31366000000003</v>
      </c>
      <c r="AI2" s="62">
        <v>194.24128999999999</v>
      </c>
      <c r="AJ2" s="62">
        <v>1256.2266999999999</v>
      </c>
      <c r="AK2" s="62">
        <v>10768.599</v>
      </c>
      <c r="AL2" s="62">
        <v>192.29265000000001</v>
      </c>
      <c r="AM2" s="62">
        <v>6146.8959999999997</v>
      </c>
      <c r="AN2" s="62">
        <v>250.43334999999999</v>
      </c>
      <c r="AO2" s="62">
        <v>26.492802000000001</v>
      </c>
      <c r="AP2" s="62">
        <v>22.865300999999999</v>
      </c>
      <c r="AQ2" s="62">
        <v>3.6275008</v>
      </c>
      <c r="AR2" s="62">
        <v>11.928067</v>
      </c>
      <c r="AS2" s="62">
        <v>1089.6703</v>
      </c>
      <c r="AT2" s="62">
        <v>0.16509805999999999</v>
      </c>
      <c r="AU2" s="62">
        <v>4.5295509999999997</v>
      </c>
      <c r="AV2" s="62">
        <v>144.76129</v>
      </c>
      <c r="AW2" s="62">
        <v>60.257779999999997</v>
      </c>
      <c r="AX2" s="62">
        <v>0.30891582000000001</v>
      </c>
      <c r="AY2" s="62">
        <v>1.6936922000000001</v>
      </c>
      <c r="AZ2" s="62">
        <v>387.13556</v>
      </c>
      <c r="BA2" s="62">
        <v>63.387917000000002</v>
      </c>
      <c r="BB2" s="62">
        <v>13.164291</v>
      </c>
      <c r="BC2" s="62">
        <v>23.125499999999999</v>
      </c>
      <c r="BD2" s="62">
        <v>27.044094000000001</v>
      </c>
      <c r="BE2" s="62">
        <v>1.5485435999999999</v>
      </c>
      <c r="BF2" s="62">
        <v>7.611936</v>
      </c>
      <c r="BG2" s="62">
        <v>6.9387240000000003E-3</v>
      </c>
      <c r="BH2" s="62">
        <v>8.5750879999999998E-3</v>
      </c>
      <c r="BI2" s="62">
        <v>6.199441E-3</v>
      </c>
      <c r="BJ2" s="62">
        <v>4.4652503000000003E-2</v>
      </c>
      <c r="BK2" s="62">
        <v>5.3374800000000001E-4</v>
      </c>
      <c r="BL2" s="62">
        <v>0.58930176000000001</v>
      </c>
      <c r="BM2" s="62">
        <v>7.4332786000000004</v>
      </c>
      <c r="BN2" s="62">
        <v>2.7283472999999998</v>
      </c>
      <c r="BO2" s="62">
        <v>115.01767</v>
      </c>
      <c r="BP2" s="62">
        <v>22.941835000000001</v>
      </c>
      <c r="BQ2" s="62">
        <v>39.487904</v>
      </c>
      <c r="BR2" s="62">
        <v>134.47044</v>
      </c>
      <c r="BS2" s="62">
        <v>26.471053999999999</v>
      </c>
      <c r="BT2" s="62">
        <v>28.935165000000001</v>
      </c>
      <c r="BU2" s="62">
        <v>1.5231209999999999</v>
      </c>
      <c r="BV2" s="62">
        <v>6.1520564999999999E-2</v>
      </c>
      <c r="BW2" s="62">
        <v>1.9414506</v>
      </c>
      <c r="BX2" s="62">
        <v>2.0899904</v>
      </c>
      <c r="BY2" s="62">
        <v>0.11714831000000001</v>
      </c>
      <c r="BZ2" s="62">
        <v>1.4313742000000001E-3</v>
      </c>
      <c r="CA2" s="62">
        <v>1.1498188</v>
      </c>
      <c r="CB2" s="62">
        <v>3.7895102E-2</v>
      </c>
      <c r="CC2" s="62">
        <v>0.17458477999999999</v>
      </c>
      <c r="CD2" s="62">
        <v>1.1752673</v>
      </c>
      <c r="CE2" s="62">
        <v>0.15145633999999999</v>
      </c>
      <c r="CF2" s="62">
        <v>0.32756503999999997</v>
      </c>
      <c r="CG2" s="62">
        <v>0</v>
      </c>
      <c r="CH2" s="62">
        <v>2.6857894E-2</v>
      </c>
      <c r="CI2" s="62">
        <v>3.8623201999999999E-8</v>
      </c>
      <c r="CJ2" s="62">
        <v>2.7272956000000002</v>
      </c>
      <c r="CK2" s="62">
        <v>1.8021412000000001E-2</v>
      </c>
      <c r="CL2" s="62">
        <v>11.617832</v>
      </c>
      <c r="CM2" s="62">
        <v>6.6749309999999999</v>
      </c>
      <c r="CN2" s="62">
        <v>2007.4540999999999</v>
      </c>
      <c r="CO2" s="62">
        <v>3580.0473999999999</v>
      </c>
      <c r="CP2" s="62">
        <v>2820.9612000000002</v>
      </c>
      <c r="CQ2" s="62">
        <v>775.65719999999999</v>
      </c>
      <c r="CR2" s="62">
        <v>473.88400000000001</v>
      </c>
      <c r="CS2" s="62">
        <v>182.25746000000001</v>
      </c>
      <c r="CT2" s="62">
        <v>2115.7523999999999</v>
      </c>
      <c r="CU2" s="62">
        <v>1466.9324999999999</v>
      </c>
      <c r="CV2" s="62">
        <v>540.47170000000006</v>
      </c>
      <c r="CW2" s="62">
        <v>1823.3903</v>
      </c>
      <c r="CX2" s="62">
        <v>530.92316000000005</v>
      </c>
      <c r="CY2" s="62">
        <v>2320.2446</v>
      </c>
      <c r="CZ2" s="62">
        <v>1533.1442</v>
      </c>
      <c r="DA2" s="62">
        <v>3549.2939999999999</v>
      </c>
      <c r="DB2" s="62">
        <v>2894.3633</v>
      </c>
      <c r="DC2" s="62">
        <v>5884.3950000000004</v>
      </c>
      <c r="DD2" s="62">
        <v>9077.27</v>
      </c>
      <c r="DE2" s="62">
        <v>2039.0695000000001</v>
      </c>
      <c r="DF2" s="62">
        <v>2684.6060000000002</v>
      </c>
      <c r="DG2" s="62">
        <v>2095.2473</v>
      </c>
      <c r="DH2" s="62">
        <v>79.386259999999993</v>
      </c>
      <c r="DI2" s="62">
        <v>0</v>
      </c>
    </row>
    <row r="5" spans="1:113" x14ac:dyDescent="0.4">
      <c r="A5" t="s">
        <v>105</v>
      </c>
      <c r="B5" t="s">
        <v>106</v>
      </c>
      <c r="C5" t="s">
        <v>107</v>
      </c>
      <c r="D5" t="s">
        <v>108</v>
      </c>
    </row>
    <row r="6" spans="1:113" x14ac:dyDescent="0.4">
      <c r="A6">
        <f>BA2</f>
        <v>63.387917000000002</v>
      </c>
      <c r="B6">
        <f>BB2</f>
        <v>13.164291</v>
      </c>
      <c r="C6">
        <f>BC2</f>
        <v>23.125499999999999</v>
      </c>
      <c r="D6">
        <f>BD2</f>
        <v>27.044094000000001</v>
      </c>
    </row>
    <row r="7" spans="1:113" x14ac:dyDescent="0.4">
      <c r="B7">
        <f>ROUND(B6/MAX($B$6,$C$6,$D$6),1)</f>
        <v>0.5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3" sqref="G3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 x14ac:dyDescent="0.4">
      <c r="A2" s="55" t="s">
        <v>256</v>
      </c>
      <c r="B2" s="56">
        <v>23751</v>
      </c>
      <c r="C2" s="57">
        <f ca="1">YEAR(TODAY())-YEAR(B2)+IF(TODAY()&gt;=DATE(YEAR(TODAY()),MONTH(B2),DAY(B2)),0,-1)</f>
        <v>55</v>
      </c>
      <c r="E2" s="53">
        <v>146.19999999999999</v>
      </c>
      <c r="F2" s="54" t="s">
        <v>40</v>
      </c>
      <c r="G2" s="53">
        <v>53.3</v>
      </c>
      <c r="H2" s="52" t="s">
        <v>42</v>
      </c>
      <c r="I2" s="73">
        <f>ROUND(G3/E3^2,1)</f>
        <v>24.9</v>
      </c>
    </row>
    <row r="3" spans="1:9" x14ac:dyDescent="0.4">
      <c r="E3" s="52">
        <f>E2/100</f>
        <v>1.462</v>
      </c>
      <c r="F3" s="52" t="s">
        <v>41</v>
      </c>
      <c r="G3" s="52">
        <f>G2</f>
        <v>53.3</v>
      </c>
      <c r="H3" s="52" t="s">
        <v>42</v>
      </c>
      <c r="I3" s="73"/>
    </row>
    <row r="4" spans="1:9" x14ac:dyDescent="0.4">
      <c r="A4" t="s">
        <v>274</v>
      </c>
    </row>
    <row r="5" spans="1:9" x14ac:dyDescent="0.4">
      <c r="B5" s="61">
        <v>43809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4">
      <c r="E2" s="75" t="str">
        <f>'DRIs DATA'!B1</f>
        <v>(설문지 : FFQ 95문항 설문지, 사용자 : 정옥희, ID : H1900105)</v>
      </c>
      <c r="F2" s="75"/>
      <c r="G2" s="75"/>
      <c r="H2" s="75"/>
      <c r="I2" s="75"/>
      <c r="J2" s="75"/>
    </row>
    <row r="3" spans="1:14" ht="8.1" customHeight="1" x14ac:dyDescent="0.4"/>
    <row r="4" spans="1:14" x14ac:dyDescent="0.4">
      <c r="K4" t="s">
        <v>2</v>
      </c>
      <c r="L4" t="str">
        <f>'DRIs DATA'!H1</f>
        <v>2020년 03월 12일 14:28:05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7" customFormat="1" x14ac:dyDescent="0.4"/>
    <row r="70" spans="1:14" s="47" customFormat="1" x14ac:dyDescent="0.4"/>
    <row r="71" spans="1:14" ht="25.2" x14ac:dyDescent="0.4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 x14ac:dyDescent="0.4"/>
    <row r="97" spans="1:14" s="47" customFormat="1" x14ac:dyDescent="0.4"/>
    <row r="98" spans="1:14" s="47" customFormat="1" x14ac:dyDescent="0.4"/>
    <row r="99" spans="1:14" s="47" customFormat="1" x14ac:dyDescent="0.4"/>
    <row r="100" spans="1:14" s="47" customFormat="1" x14ac:dyDescent="0.4"/>
    <row r="105" spans="1:14" x14ac:dyDescent="0.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5.2" x14ac:dyDescent="0.4">
      <c r="A106" s="2" t="s">
        <v>16</v>
      </c>
    </row>
    <row r="127" spans="1:14" s="47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 x14ac:dyDescent="0.4"/>
    <row r="134" spans="1:14" s="47" customFormat="1" x14ac:dyDescent="0.4"/>
    <row r="135" spans="1:14" s="47" customFormat="1" x14ac:dyDescent="0.4"/>
    <row r="136" spans="1:14" s="47" customFormat="1" x14ac:dyDescent="0.4"/>
    <row r="137" spans="1:14" s="47" customFormat="1" x14ac:dyDescent="0.4"/>
    <row r="138" spans="1:14" s="47" customFormat="1" x14ac:dyDescent="0.4"/>
    <row r="139" spans="1:14" s="47" customFormat="1" x14ac:dyDescent="0.4"/>
    <row r="140" spans="1:14" s="47" customFormat="1" x14ac:dyDescent="0.4"/>
    <row r="141" spans="1:14" s="47" customFormat="1" x14ac:dyDescent="0.4"/>
    <row r="142" spans="1:14" s="47" customFormat="1" x14ac:dyDescent="0.4"/>
    <row r="143" spans="1:14" s="47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zoomScaleNormal="100" zoomScalePageLayoutView="10" workbookViewId="0">
      <selection activeCell="X16" sqref="X16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4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4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4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 x14ac:dyDescent="0.4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 x14ac:dyDescent="0.4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 x14ac:dyDescent="0.4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 x14ac:dyDescent="0.45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 x14ac:dyDescent="0.4">
      <c r="C10" s="146" t="s">
        <v>31</v>
      </c>
      <c r="D10" s="146"/>
      <c r="E10" s="147"/>
      <c r="F10" s="145">
        <f>'개인정보 및 신체계측 입력'!B5</f>
        <v>43809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 x14ac:dyDescent="0.45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146" t="s">
        <v>33</v>
      </c>
      <c r="D12" s="146"/>
      <c r="E12" s="147"/>
      <c r="F12" s="152">
        <f ca="1">'개인정보 및 신체계측 입력'!C2</f>
        <v>55</v>
      </c>
      <c r="G12" s="152"/>
      <c r="H12" s="152"/>
      <c r="I12" s="152"/>
      <c r="K12" s="123">
        <f>'개인정보 및 신체계측 입력'!E2</f>
        <v>146.19999999999999</v>
      </c>
      <c r="L12" s="124"/>
      <c r="M12" s="117">
        <f>'개인정보 및 신체계측 입력'!G2</f>
        <v>53.3</v>
      </c>
      <c r="N12" s="118"/>
      <c r="O12" s="113" t="s">
        <v>272</v>
      </c>
      <c r="P12" s="107"/>
      <c r="Q12" s="110">
        <f>'개인정보 및 신체계측 입력'!I2</f>
        <v>24.9</v>
      </c>
      <c r="R12" s="110"/>
      <c r="S12" s="110"/>
    </row>
    <row r="13" spans="1:19" ht="18" customHeight="1" thickBot="1" x14ac:dyDescent="0.45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4">
      <c r="C14" s="150" t="s">
        <v>32</v>
      </c>
      <c r="D14" s="150"/>
      <c r="E14" s="151"/>
      <c r="F14" s="111" t="str">
        <f>MID('DRIs DATA'!B1,28,3)</f>
        <v>정옥희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45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4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 x14ac:dyDescent="0.45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66.78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 x14ac:dyDescent="0.4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 x14ac:dyDescent="0.4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 x14ac:dyDescent="0.45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16.297999999999998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 x14ac:dyDescent="0.4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 x14ac:dyDescent="0.4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 x14ac:dyDescent="0.45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16.922000000000001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 x14ac:dyDescent="0.4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 x14ac:dyDescent="0.45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 x14ac:dyDescent="0.45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0.5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0.9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 x14ac:dyDescent="0.45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13</v>
      </c>
      <c r="L72" s="37" t="s">
        <v>54</v>
      </c>
      <c r="M72" s="37">
        <f>ROUND('DRIs DATA'!K8,1)</f>
        <v>14.9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 x14ac:dyDescent="0.4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 x14ac:dyDescent="0.45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 x14ac:dyDescent="0.45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 x14ac:dyDescent="0.55000000000000004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 x14ac:dyDescent="0.4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 x14ac:dyDescent="0.4">
      <c r="B94" s="137" t="s">
        <v>172</v>
      </c>
      <c r="C94" s="135"/>
      <c r="D94" s="135"/>
      <c r="E94" s="135"/>
      <c r="F94" s="95">
        <f>ROUND('DRIs DATA'!F16/'DRIs DATA'!C16*100,2)</f>
        <v>177.72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323.01</v>
      </c>
      <c r="R94" s="135" t="s">
        <v>168</v>
      </c>
      <c r="S94" s="135"/>
      <c r="T94" s="136"/>
    </row>
    <row r="95" spans="1:21" ht="18" customHeight="1" x14ac:dyDescent="0.4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 x14ac:dyDescent="0.4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 x14ac:dyDescent="0.4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 x14ac:dyDescent="0.4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 x14ac:dyDescent="0.4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 x14ac:dyDescent="0.4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 x14ac:dyDescent="0.45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 x14ac:dyDescent="0.45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 x14ac:dyDescent="0.55000000000000004">
      <c r="C106" s="32"/>
      <c r="D106" s="32"/>
      <c r="E106" s="32"/>
      <c r="F106" s="32"/>
      <c r="G106" s="32"/>
      <c r="H106" s="32"/>
      <c r="I106" s="32"/>
    </row>
    <row r="107" spans="2:21" ht="18" customHeight="1" x14ac:dyDescent="0.4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 x14ac:dyDescent="0.4">
      <c r="B121" s="44" t="s">
        <v>172</v>
      </c>
      <c r="C121" s="16"/>
      <c r="D121" s="16"/>
      <c r="E121" s="15"/>
      <c r="F121" s="95">
        <f>ROUND('DRIs DATA'!F26/'DRIs DATA'!C26*100,2)</f>
        <v>500.25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214.41</v>
      </c>
      <c r="R121" s="135" t="s">
        <v>167</v>
      </c>
      <c r="S121" s="135"/>
      <c r="T121" s="136"/>
    </row>
    <row r="122" spans="2:20" ht="18" customHeight="1" x14ac:dyDescent="0.4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 x14ac:dyDescent="0.4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 x14ac:dyDescent="0.4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 x14ac:dyDescent="0.4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 x14ac:dyDescent="0.4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 x14ac:dyDescent="0.4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thickBot="1" x14ac:dyDescent="0.45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 x14ac:dyDescent="0.45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261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262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261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261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 x14ac:dyDescent="0.45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 x14ac:dyDescent="0.55000000000000004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 x14ac:dyDescent="0.4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 x14ac:dyDescent="0.4">
      <c r="B172" s="43" t="s">
        <v>172</v>
      </c>
      <c r="C172" s="20"/>
      <c r="D172" s="20"/>
      <c r="E172" s="6"/>
      <c r="F172" s="95">
        <f>ROUND('DRIs DATA'!F36/'DRIs DATA'!C36*100,2)</f>
        <v>100.94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717.91</v>
      </c>
      <c r="R172" s="20" t="s">
        <v>167</v>
      </c>
      <c r="S172" s="42"/>
    </row>
    <row r="173" spans="2:19" ht="18" customHeight="1" x14ac:dyDescent="0.4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 x14ac:dyDescent="0.4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 x14ac:dyDescent="0.4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 x14ac:dyDescent="0.4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 x14ac:dyDescent="0.4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 x14ac:dyDescent="0.4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 x14ac:dyDescent="0.4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 x14ac:dyDescent="0.45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 x14ac:dyDescent="0.45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 x14ac:dyDescent="0.4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 x14ac:dyDescent="0.4">
      <c r="B197" s="43" t="s">
        <v>172</v>
      </c>
      <c r="C197" s="20"/>
      <c r="D197" s="20"/>
      <c r="E197" s="6"/>
      <c r="F197" s="95">
        <f>ROUND('DRIs DATA'!F46/'DRIs DATA'!C46*100,2)</f>
        <v>264.93</v>
      </c>
      <c r="G197" s="95"/>
      <c r="H197" s="20" t="s">
        <v>167</v>
      </c>
      <c r="I197" s="12"/>
      <c r="J197" s="42"/>
      <c r="S197" s="6"/>
    </row>
    <row r="198" spans="2:20" ht="18" customHeight="1" x14ac:dyDescent="0.4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 x14ac:dyDescent="0.4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 x14ac:dyDescent="0.4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 x14ac:dyDescent="0.4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 x14ac:dyDescent="0.4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 x14ac:dyDescent="0.4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 x14ac:dyDescent="0.45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 x14ac:dyDescent="0.45">
      <c r="K205" s="10"/>
    </row>
    <row r="206" spans="2:20" ht="18" customHeight="1" x14ac:dyDescent="0.4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 x14ac:dyDescent="0.45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 x14ac:dyDescent="0.4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 x14ac:dyDescent="0.4">
      <c r="N211" s="6"/>
    </row>
    <row r="212" spans="2:14" ht="18" customHeight="1" x14ac:dyDescent="0.4">
      <c r="C212" t="s">
        <v>275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2020-01-30T05:29:51Z</cp:lastPrinted>
  <dcterms:created xsi:type="dcterms:W3CDTF">2015-06-13T08:19:18Z</dcterms:created>
  <dcterms:modified xsi:type="dcterms:W3CDTF">2020-03-12T06:21:51Z</dcterms:modified>
</cp:coreProperties>
</file>