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<sst xmlns="http://schemas.openxmlformats.org/spreadsheetml/2006/main" count="692" uniqueCount="342">
  <si>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</si>
  <si>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</si>
  <si>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</si>
  <si>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</si>
  <si>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</si>
  <si>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</si>
  <si>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</si>
  <si>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</si>
  <si>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</si>
  <si>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</si>
  <si>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</si>
  <si>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</si>
  <si>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</si>
  <si>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</si>
  <si>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</si>
  <si>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</si>
  <si>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</si>
  <si>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</si>
  <si>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</si>
  <si>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</si>
  <si>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</si>
  <si>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</si>
  <si>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</si>
  <si>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</si>
  <si>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</si>
  <si>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</si>
  <si>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</si>
  <si>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</si>
  <si>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</si>
  <si>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</si>
  <si>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</si>
  <si>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</si>
  <si>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</si>
  <si>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</si>
  <si>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</si>
  <si>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</si>
  <si>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</si>
  <si>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</si>
  <si>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</si>
  <si>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</si>
  <si>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</si>
  <si>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</si>
  <si>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</si>
  <si>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</si>
  <si>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</si>
  <si>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</si>
  <si>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</si>
  <si>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</si>
  <si>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</si>
  <si>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</si>
  <si>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</si>
  <si>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</si>
  <si>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</si>
  <si>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</si>
  <si>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</si>
  <si>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</si>
  <si>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</si>
  <si>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</si>
  <si>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</si>
  <si>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</si>
  <si>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</si>
  <si>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</si>
  <si>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</si>
  <si>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</si>
  <si>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</si>
  <si>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</si>
  <si>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</si>
  <si>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</si>
  <si>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</si>
  <si>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</si>
  <si>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</si>
  <si>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</si>
  <si>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</si>
  <si>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</si>
  <si>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</si>
  <si>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</si>
  <si>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</si>
  <si>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</si>
  <si>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</si>
  <si>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</si>
  <si>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</si>
  <si>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</si>
  <si>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</si>
  <si>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</si>
  <si>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</si>
  <si>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</si>
  <si>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</si>
  <si>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</si>
  <si>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</si>
  <si>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</si>
  <si>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</si>
  <si>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</si>
  <si>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</si>
  <si>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</si>
  <si>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</si>
  <si>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</si>
  <si>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</si>
  <si>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</si>
  <si>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</si>
  <si>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</si>
  <si>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</si>
  <si>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</si>
  <si>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</si>
  <si>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</si>
  <si>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</si>
  <si>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</si>
  <si>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</si>
  <si>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</si>
  <si>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</si>
  <si>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</si>
  <si>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</si>
  <si>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</si>
  <si>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</si>
  <si>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</si>
  <si>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</si>
  <si>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</si>
  <si>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</si>
  <si>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</si>
  <si>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</si>
  <si>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</si>
  <si>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</si>
  <si>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</si>
  <si>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</si>
  <si>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</si>
  <si>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</si>
  <si>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</si>
  <si>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</si>
  <si>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</si>
  <si>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</si>
  <si>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</si>
  <si>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</si>
  <si>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</si>
  <si>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</si>
  <si>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</si>
  <si>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</si>
  <si>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</si>
  <si>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</si>
  <si>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</si>
  <si>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</si>
  <si>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</si>
  <si>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</si>
  <si>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</si>
  <si>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</si>
  <si>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</si>
  <si>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</si>
  <si>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</si>
  <si>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</si>
  <si>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</si>
  <si>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</si>
  <si>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</si>
  <si>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</si>
  <si>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</si>
  <si>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</si>
  <si>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</si>
  <si>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</si>
  <si>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</si>
  <si>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</si>
  <si>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</si>
  <si>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</si>
  <si>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</si>
  <si>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</si>
  <si>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</si>
  <si>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</si>
  <si>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</si>
  <si>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</si>
  <si>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</si>
  <si>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</si>
  <si>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</si>
  <si>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</si>
  <si>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</si>
  <si>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</si>
  <si>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</si>
  <si>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</si>
  <si>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</si>
  <si>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</si>
  <si>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</si>
  <si>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</si>
  <si>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</si>
  <si>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</si>
  <si>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</si>
  <si>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</si>
  <si>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</si>
  <si>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</si>
  <si>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</si>
  <si>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</si>
  <si>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</si>
  <si>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</si>
  <si>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</si>
  <si>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</si>
  <si>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</si>
  <si>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</si>
  <si>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</si>
  <si>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</si>
  <si>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</si>
  <si>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</si>
  <si>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</si>
  <si>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</si>
  <si>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</si>
  <si>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</si>
  <si>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</si>
  <si>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</si>
  <si>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</si>
  <si>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</si>
  <si>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</si>
  <si>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</si>
  <si>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</si>
  <si>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</si>
  <si>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</si>
  <si>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</si>
  <si>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</si>
  <si>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</si>
  <si>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</si>
  <si>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</si>
  <si>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</si>
  <si>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</si>
  <si>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</si>
  <si>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</si>
  <si>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</si>
  <si>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</si>
  <si>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</si>
  <si>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</si>
  <si>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</si>
  <si>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</si>
  <si>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</si>
  <si>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</si>
  <si>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</si>
  <si>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</si>
  <si>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</si>
  <si>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</si>
  <si>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</si>
  <si>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</si>
  <si>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</si>
  <si>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</si>
  <si>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</si>
  <si>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</si>
  <si>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</si>
  <si>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</si>
  <si>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</si>
  <si>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</si>
  <si>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</si>
  <si>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</si>
  <si>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</si>
  <si>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</si>
  <si>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</si>
  <si>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</si>
  <si>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</si>
  <si>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</si>
  <si>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</si>
  <si>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</si>
  <si>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</si>
  <si>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</si>
  <si>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</si>
  <si>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</si>
  <si>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</si>
  <si>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</si>
  <si>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</si>
  <si>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</si>
  <si>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</si>
  <si>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</si>
  <si>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</si>
  <si>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</si>
  <si>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</si>
  <si>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</si>
  <si>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</si>
  <si>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</si>
  <si>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</si>
  <si>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</si>
  <si>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</si>
  <si>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</si>
  <si>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</si>
  <si>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</si>
  <si>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</si>
  <si>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</si>
  <si>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</si>
  <si>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</si>
  <si>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</si>
  <si>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</si>
  <si>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</si>
  <si>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</si>
  <si>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</si>
  <si>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</si>
  <si>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</si>
  <si>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</si>
  <si>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</si>
  <si>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</si>
  <si>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</si>
  <si>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</si>
  <si>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</si>
  <si>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</si>
  <si>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</si>
  <si>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</si>
  <si>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</si>
  <si>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</si>
  <si>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</si>
  <si>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</si>
  <si>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</si>
  <si>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</si>
  <si>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</si>
  <si>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</si>
  <si>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</si>
  <si>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</si>
  <si>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</si>
  <si>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</si>
  <si>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</si>
  <si>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</si>
  <si>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</si>
  <si>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</si>
  <si>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</si>
  <si>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</si>
  <si>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</si>
  <si>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</si>
  <si>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</si>
  <si>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(설문지 : FFQ 95문항 설문지, 사용자 : 오행선, ID : H1900109)</t>
  </si>
  <si>
    <t>출력시각</t>
    <phoneticPr fontId="1" type="noConversion"/>
  </si>
  <si>
    <t>2020년 03월 12일 14:24:01</t>
  </si>
  <si>
    <t>에너지(kcal)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</si>
  <si>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</si>
  <si>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</si>
  <si>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</si>
  <si>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</si>
  <si>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</si>
  <si>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</si>
  <si>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비타민D</t>
    <phoneticPr fontId="1" type="noConversion"/>
  </si>
  <si>
    <t>엽산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</si>
  <si>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</si>
  <si>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</si>
  <si>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</si>
  <si>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</si>
  <si>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</si>
  <si>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</si>
  <si>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</si>
  <si>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</si>
  <si>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</si>
  <si>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</si>
  <si>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</si>
  <si>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</si>
  <si>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</si>
  <si>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</si>
  <si>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</si>
  <si>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H1900109</t>
  </si>
  <si>
    <t>오행선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</si>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</sst>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34.857489999999999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42056"/>
        <c:axId val="369342448"/>
      </c:barChart>
      <c:catAx>
        <c:axId val="36934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42448"/>
        <c:crosses val="autoZero"/>
        <c:auto val="1"/>
        <c:lblAlgn val="ctr"/>
        <c:lblOffset val="100"/>
        <c:noMultiLvlLbl val="0"/>
      </c:catAx>
      <c:valAx>
        <c:axId val="36934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4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2.1382232000000001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5806384"/>
        <c:axId val="295806776"/>
      </c:barChart>
      <c:catAx>
        <c:axId val="29580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5806776"/>
        <c:crosses val="autoZero"/>
        <c:auto val="1"/>
        <c:lblAlgn val="ctr"/>
        <c:lblOffset val="100"/>
        <c:noMultiLvlLbl val="0"/>
      </c:catAx>
      <c:valAx>
        <c:axId val="295806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580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5.8357219999999996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5807560"/>
        <c:axId val="295807952"/>
      </c:barChart>
      <c:catAx>
        <c:axId val="29580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5807952"/>
        <c:crosses val="autoZero"/>
        <c:auto val="1"/>
        <c:lblAlgn val="ctr"/>
        <c:lblOffset val="100"/>
        <c:noMultiLvlLbl val="0"/>
      </c:catAx>
      <c:valAx>
        <c:axId val="29580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580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700.42505000000006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5808736"/>
        <c:axId val="295809128"/>
      </c:barChart>
      <c:catAx>
        <c:axId val="29580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5809128"/>
        <c:crosses val="autoZero"/>
        <c:auto val="1"/>
        <c:lblAlgn val="ctr"/>
        <c:lblOffset val="100"/>
        <c:noMultiLvlLbl val="0"/>
      </c:catAx>
      <c:valAx>
        <c:axId val="295809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580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3323.3341999999998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5809912"/>
        <c:axId val="295810304"/>
      </c:barChart>
      <c:catAx>
        <c:axId val="29580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5810304"/>
        <c:crosses val="autoZero"/>
        <c:auto val="1"/>
        <c:lblAlgn val="ctr"/>
        <c:lblOffset val="100"/>
        <c:noMultiLvlLbl val="0"/>
      </c:catAx>
      <c:valAx>
        <c:axId val="2958103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580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169.74811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66152"/>
        <c:axId val="529766544"/>
      </c:barChart>
      <c:catAx>
        <c:axId val="52976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66544"/>
        <c:crosses val="autoZero"/>
        <c:auto val="1"/>
        <c:lblAlgn val="ctr"/>
        <c:lblOffset val="100"/>
        <c:noMultiLvlLbl val="0"/>
      </c:catAx>
      <c:valAx>
        <c:axId val="529766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6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96.29298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67328"/>
        <c:axId val="529767720"/>
      </c:barChart>
      <c:catAx>
        <c:axId val="52976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67720"/>
        <c:crosses val="autoZero"/>
        <c:auto val="1"/>
        <c:lblAlgn val="ctr"/>
        <c:lblOffset val="100"/>
        <c:noMultiLvlLbl val="0"/>
      </c:catAx>
      <c:valAx>
        <c:axId val="52976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6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6.3848567000000003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68504"/>
        <c:axId val="529768896"/>
      </c:barChart>
      <c:catAx>
        <c:axId val="52976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68896"/>
        <c:crosses val="autoZero"/>
        <c:auto val="1"/>
        <c:lblAlgn val="ctr"/>
        <c:lblOffset val="100"/>
        <c:noMultiLvlLbl val="0"/>
      </c:catAx>
      <c:valAx>
        <c:axId val="529768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6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769.94745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69680"/>
        <c:axId val="529770072"/>
      </c:barChart>
      <c:catAx>
        <c:axId val="52976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70072"/>
        <c:crosses val="autoZero"/>
        <c:auto val="1"/>
        <c:lblAlgn val="ctr"/>
        <c:lblOffset val="100"/>
        <c:noMultiLvlLbl val="0"/>
      </c:catAx>
      <c:valAx>
        <c:axId val="5297700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6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6.26752E-2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70856"/>
        <c:axId val="529771248"/>
      </c:barChart>
      <c:catAx>
        <c:axId val="52977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71248"/>
        <c:crosses val="autoZero"/>
        <c:auto val="1"/>
        <c:lblAlgn val="ctr"/>
        <c:lblOffset val="100"/>
        <c:noMultiLvlLbl val="0"/>
      </c:catAx>
      <c:valAx>
        <c:axId val="52977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7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1.8514489000000001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72032"/>
        <c:axId val="529772424"/>
      </c:barChart>
      <c:catAx>
        <c:axId val="52977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72424"/>
        <c:crosses val="autoZero"/>
        <c:auto val="1"/>
        <c:lblAlgn val="ctr"/>
        <c:lblOffset val="100"/>
        <c:noMultiLvlLbl val="0"/>
      </c:catAx>
      <c:valAx>
        <c:axId val="52977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20.670393000000001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43232"/>
        <c:axId val="369343624"/>
      </c:barChart>
      <c:catAx>
        <c:axId val="36934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43624"/>
        <c:crosses val="autoZero"/>
        <c:auto val="1"/>
        <c:lblAlgn val="ctr"/>
        <c:lblOffset val="100"/>
        <c:noMultiLvlLbl val="0"/>
      </c:catAx>
      <c:valAx>
        <c:axId val="36934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4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72.112403999999998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73600"/>
        <c:axId val="364315952"/>
      </c:barChart>
      <c:catAx>
        <c:axId val="5297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4315952"/>
        <c:crosses val="autoZero"/>
        <c:auto val="1"/>
        <c:lblAlgn val="ctr"/>
        <c:lblOffset val="100"/>
        <c:noMultiLvlLbl val="0"/>
      </c:catAx>
      <c:valAx>
        <c:axId val="364315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37.927975000000004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4316344"/>
        <c:axId val="364316736"/>
      </c:barChart>
      <c:catAx>
        <c:axId val="36431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4316736"/>
        <c:crosses val="autoZero"/>
        <c:auto val="1"/>
        <c:lblAlgn val="ctr"/>
        <c:lblOffset val="100"/>
        <c:noMultiLvlLbl val="0"/>
      </c:catAx>
      <c:valAx>
        <c:axId val="36431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431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3.2839999999999998</c:v>
                </c:pt>
                <c:pt idx="1">
                  <c:v>5.7880000000000003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64317520"/>
        <c:axId val="364317912"/>
      </c:barChart>
      <c:catAx>
        <c:axId val="36431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4317912"/>
        <c:crosses val="autoZero"/>
        <c:auto val="1"/>
        <c:lblAlgn val="ctr"/>
        <c:lblOffset val="100"/>
        <c:noMultiLvlLbl val="0"/>
      </c:catAx>
      <c:valAx>
        <c:axId val="364317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431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7.2073045000000002</c:v>
                </c:pt>
                <c:pt idx="1">
                  <c:v>7.1976950000000004</c:v>
                </c:pt>
                <c:pt idx="2">
                  <c:v>5.2357589999999998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338.98926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4319088"/>
        <c:axId val="364319480"/>
      </c:barChart>
      <c:catAx>
        <c:axId val="36431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4319480"/>
        <c:crosses val="autoZero"/>
        <c:auto val="1"/>
        <c:lblAlgn val="ctr"/>
        <c:lblOffset val="100"/>
        <c:noMultiLvlLbl val="0"/>
      </c:catAx>
      <c:valAx>
        <c:axId val="364319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431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10.375633000000001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052832"/>
        <c:axId val="500053224"/>
      </c:barChart>
      <c:catAx>
        <c:axId val="50005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053224"/>
        <c:crosses val="autoZero"/>
        <c:auto val="1"/>
        <c:lblAlgn val="ctr"/>
        <c:lblOffset val="100"/>
        <c:noMultiLvlLbl val="0"/>
      </c:catAx>
      <c:valAx>
        <c:axId val="50005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0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82.519000000000005</c:v>
                </c:pt>
                <c:pt idx="1">
                  <c:v>6.0609999999999999</c:v>
                </c:pt>
                <c:pt idx="2">
                  <c:v>11.42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0054008"/>
        <c:axId val="500054400"/>
      </c:barChart>
      <c:catAx>
        <c:axId val="50005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054400"/>
        <c:crosses val="autoZero"/>
        <c:auto val="1"/>
        <c:lblAlgn val="ctr"/>
        <c:lblOffset val="100"/>
        <c:noMultiLvlLbl val="0"/>
      </c:catAx>
      <c:valAx>
        <c:axId val="500054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054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1268.8651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055184"/>
        <c:axId val="500055576"/>
      </c:barChart>
      <c:catAx>
        <c:axId val="50005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055576"/>
        <c:crosses val="autoZero"/>
        <c:auto val="1"/>
        <c:lblAlgn val="ctr"/>
        <c:lblOffset val="100"/>
        <c:noMultiLvlLbl val="0"/>
      </c:catAx>
      <c:valAx>
        <c:axId val="500055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05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210.29515000000001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69544"/>
        <c:axId val="497869936"/>
      </c:barChart>
      <c:catAx>
        <c:axId val="49786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69936"/>
        <c:crosses val="autoZero"/>
        <c:auto val="1"/>
        <c:lblAlgn val="ctr"/>
        <c:lblOffset val="100"/>
        <c:noMultiLvlLbl val="0"/>
      </c:catAx>
      <c:valAx>
        <c:axId val="497869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6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363.18256000000002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70720"/>
        <c:axId val="497871112"/>
      </c:barChart>
      <c:catAx>
        <c:axId val="49787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71112"/>
        <c:crosses val="autoZero"/>
        <c:auto val="1"/>
        <c:lblAlgn val="ctr"/>
        <c:lblOffset val="100"/>
        <c:noMultiLvlLbl val="0"/>
      </c:catAx>
      <c:valAx>
        <c:axId val="49787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7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2.5199031999999999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44408"/>
        <c:axId val="369344800"/>
      </c:barChart>
      <c:catAx>
        <c:axId val="36934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44800"/>
        <c:crosses val="autoZero"/>
        <c:auto val="1"/>
        <c:lblAlgn val="ctr"/>
        <c:lblOffset val="100"/>
        <c:noMultiLvlLbl val="0"/>
      </c:catAx>
      <c:valAx>
        <c:axId val="36934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4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2405.0027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71896"/>
        <c:axId val="497872288"/>
      </c:barChart>
      <c:catAx>
        <c:axId val="49787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72288"/>
        <c:crosses val="autoZero"/>
        <c:auto val="1"/>
        <c:lblAlgn val="ctr"/>
        <c:lblOffset val="100"/>
        <c:noMultiLvlLbl val="0"/>
      </c:catAx>
      <c:valAx>
        <c:axId val="49787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7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9.9678754999999999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73072"/>
        <c:axId val="525107088"/>
      </c:barChart>
      <c:catAx>
        <c:axId val="49787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107088"/>
        <c:crosses val="autoZero"/>
        <c:auto val="1"/>
        <c:lblAlgn val="ctr"/>
        <c:lblOffset val="100"/>
        <c:noMultiLvlLbl val="0"/>
      </c:catAx>
      <c:valAx>
        <c:axId val="52510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7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1.4815309999999999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107872"/>
        <c:axId val="525108264"/>
      </c:barChart>
      <c:catAx>
        <c:axId val="52510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108264"/>
        <c:crosses val="autoZero"/>
        <c:auto val="1"/>
        <c:lblAlgn val="ctr"/>
        <c:lblOffset val="100"/>
        <c:noMultiLvlLbl val="0"/>
      </c:catAx>
      <c:valAx>
        <c:axId val="52510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10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298.31972999999999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45584"/>
        <c:axId val="369345976"/>
      </c:barChart>
      <c:catAx>
        <c:axId val="36934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45976"/>
        <c:crosses val="autoZero"/>
        <c:auto val="1"/>
        <c:lblAlgn val="ctr"/>
        <c:lblOffset val="100"/>
        <c:noMultiLvlLbl val="0"/>
      </c:catAx>
      <c:valAx>
        <c:axId val="36934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4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0.90067149999999996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46760"/>
        <c:axId val="369347152"/>
      </c:barChart>
      <c:catAx>
        <c:axId val="36934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47152"/>
        <c:crosses val="autoZero"/>
        <c:auto val="1"/>
        <c:lblAlgn val="ctr"/>
        <c:lblOffset val="100"/>
        <c:noMultiLvlLbl val="0"/>
      </c:catAx>
      <c:valAx>
        <c:axId val="369347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4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8.4290479999999999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47936"/>
        <c:axId val="369348328"/>
      </c:barChart>
      <c:catAx>
        <c:axId val="36934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9348328"/>
        <c:crosses val="autoZero"/>
        <c:auto val="1"/>
        <c:lblAlgn val="ctr"/>
        <c:lblOffset val="100"/>
        <c:noMultiLvlLbl val="0"/>
      </c:catAx>
      <c:valAx>
        <c:axId val="36934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4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1.4815309999999999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349112"/>
        <c:axId val="295803248"/>
      </c:barChart>
      <c:catAx>
        <c:axId val="36934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5803248"/>
        <c:crosses val="autoZero"/>
        <c:auto val="1"/>
        <c:lblAlgn val="ctr"/>
        <c:lblOffset val="100"/>
        <c:noMultiLvlLbl val="0"/>
      </c:catAx>
      <c:valAx>
        <c:axId val="29580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34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410.72559999999999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5804032"/>
        <c:axId val="295804424"/>
      </c:barChart>
      <c:catAx>
        <c:axId val="29580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5804424"/>
        <c:crosses val="autoZero"/>
        <c:auto val="1"/>
        <c:lblAlgn val="ctr"/>
        <c:lblOffset val="100"/>
        <c:noMultiLvlLbl val="0"/>
      </c:catAx>
      <c:valAx>
        <c:axId val="295804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58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4.0875564000000004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5805208"/>
        <c:axId val="295805600"/>
      </c:barChart>
      <c:catAx>
        <c:axId val="29580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5805600"/>
        <c:crosses val="autoZero"/>
        <c:auto val="1"/>
        <c:lblAlgn val="ctr"/>
        <c:lblOffset val="100"/>
        <c:noMultiLvlLbl val="0"/>
      </c:catAx>
      <c:valAx>
        <c:axId val="29580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580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오행선, ID : H1900109)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14:24:01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1800</v>
      </c>
      <c r="C6" s="60">
        <f>'DRIs DATA 입력'!C6</f>
        <v>1268.8651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34.857489999999999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20.670393000000001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82.519000000000005</v>
      </c>
      <c r="G8" s="60">
        <f>'DRIs DATA 입력'!G8</f>
        <v>6.0609999999999999</v>
      </c>
      <c r="H8" s="60">
        <f>'DRIs DATA 입력'!H8</f>
        <v>11.42</v>
      </c>
      <c r="I8" s="47"/>
      <c r="J8" s="60" t="s">
        <v>217</v>
      </c>
      <c r="K8" s="60">
        <f>'DRIs DATA 입력'!K8</f>
        <v>3.2839999999999998</v>
      </c>
      <c r="L8" s="60">
        <f>'DRIs DATA 입력'!L8</f>
        <v>5.7880000000000003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338.98926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10.375633000000001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2.5199031999999999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298.31972999999999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210.29515000000001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1.0948386000000001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0.90067149999999996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8.4290479999999999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1.4815309999999999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410.72559999999999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4.0875564000000004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2.1382232000000001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5.8357219999999996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363.18256000000002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700.42505000000006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2405.0027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3323.3341999999998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169.74811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96.29298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9.9678754999999999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6.3848567000000003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769.94745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6.26752E-2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1.8514489000000001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72.112403999999998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37.927975000000004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276</v>
      </c>
      <c r="B1" s="62" t="s">
        <v>312</v>
      </c>
      <c r="G1" s="63" t="s">
        <v>313</v>
      </c>
      <c r="H1" s="62" t="s">
        <v>314</v>
      </c>
    </row>
    <row r="3" spans="1:27" x14ac:dyDescent="0.4">
      <c r="A3" s="72" t="s">
        <v>277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315</v>
      </c>
      <c r="B4" s="70"/>
      <c r="C4" s="70"/>
      <c r="E4" s="67" t="s">
        <v>278</v>
      </c>
      <c r="F4" s="68"/>
      <c r="G4" s="68"/>
      <c r="H4" s="69"/>
      <c r="J4" s="67" t="s">
        <v>279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316</v>
      </c>
      <c r="V4" s="70"/>
      <c r="W4" s="70"/>
      <c r="X4" s="70"/>
      <c r="Y4" s="70"/>
      <c r="Z4" s="70"/>
    </row>
    <row r="5" spans="1:27" x14ac:dyDescent="0.4">
      <c r="A5" s="66"/>
      <c r="B5" s="66" t="s">
        <v>280</v>
      </c>
      <c r="C5" s="66" t="s">
        <v>281</v>
      </c>
      <c r="E5" s="66"/>
      <c r="F5" s="66" t="s">
        <v>51</v>
      </c>
      <c r="G5" s="66" t="s">
        <v>317</v>
      </c>
      <c r="H5" s="66" t="s">
        <v>47</v>
      </c>
      <c r="J5" s="66"/>
      <c r="K5" s="66" t="s">
        <v>318</v>
      </c>
      <c r="L5" s="66" t="s">
        <v>319</v>
      </c>
      <c r="N5" s="66"/>
      <c r="O5" s="66" t="s">
        <v>320</v>
      </c>
      <c r="P5" s="66" t="s">
        <v>321</v>
      </c>
      <c r="Q5" s="66" t="s">
        <v>282</v>
      </c>
      <c r="R5" s="66" t="s">
        <v>283</v>
      </c>
      <c r="S5" s="66" t="s">
        <v>281</v>
      </c>
      <c r="U5" s="66"/>
      <c r="V5" s="66" t="s">
        <v>320</v>
      </c>
      <c r="W5" s="66" t="s">
        <v>321</v>
      </c>
      <c r="X5" s="66" t="s">
        <v>282</v>
      </c>
      <c r="Y5" s="66" t="s">
        <v>283</v>
      </c>
      <c r="Z5" s="66" t="s">
        <v>281</v>
      </c>
    </row>
    <row r="6" spans="1:27" x14ac:dyDescent="0.4">
      <c r="A6" s="66" t="s">
        <v>315</v>
      </c>
      <c r="B6" s="66">
        <v>1800</v>
      </c>
      <c r="C6" s="66">
        <v>1268.8651</v>
      </c>
      <c r="E6" s="66" t="s">
        <v>284</v>
      </c>
      <c r="F6" s="66">
        <v>55</v>
      </c>
      <c r="G6" s="66">
        <v>15</v>
      </c>
      <c r="H6" s="66">
        <v>7</v>
      </c>
      <c r="J6" s="66" t="s">
        <v>284</v>
      </c>
      <c r="K6" s="66">
        <v>0.1</v>
      </c>
      <c r="L6" s="66">
        <v>4</v>
      </c>
      <c r="N6" s="66" t="s">
        <v>285</v>
      </c>
      <c r="O6" s="66">
        <v>40</v>
      </c>
      <c r="P6" s="66">
        <v>50</v>
      </c>
      <c r="Q6" s="66">
        <v>0</v>
      </c>
      <c r="R6" s="66">
        <v>0</v>
      </c>
      <c r="S6" s="66">
        <v>34.857489999999999</v>
      </c>
      <c r="U6" s="66" t="s">
        <v>286</v>
      </c>
      <c r="V6" s="66">
        <v>0</v>
      </c>
      <c r="W6" s="66">
        <v>0</v>
      </c>
      <c r="X6" s="66">
        <v>20</v>
      </c>
      <c r="Y6" s="66">
        <v>0</v>
      </c>
      <c r="Z6" s="66">
        <v>20.670393000000001</v>
      </c>
    </row>
    <row r="7" spans="1:27" x14ac:dyDescent="0.4">
      <c r="E7" s="66" t="s">
        <v>287</v>
      </c>
      <c r="F7" s="66">
        <v>65</v>
      </c>
      <c r="G7" s="66">
        <v>30</v>
      </c>
      <c r="H7" s="66">
        <v>20</v>
      </c>
      <c r="J7" s="66" t="s">
        <v>287</v>
      </c>
      <c r="K7" s="66">
        <v>1</v>
      </c>
      <c r="L7" s="66">
        <v>10</v>
      </c>
    </row>
    <row r="8" spans="1:27" x14ac:dyDescent="0.4">
      <c r="E8" s="66" t="s">
        <v>288</v>
      </c>
      <c r="F8" s="66">
        <v>82.519000000000005</v>
      </c>
      <c r="G8" s="66">
        <v>6.0609999999999999</v>
      </c>
      <c r="H8" s="66">
        <v>11.42</v>
      </c>
      <c r="J8" s="66" t="s">
        <v>288</v>
      </c>
      <c r="K8" s="66">
        <v>3.2839999999999998</v>
      </c>
      <c r="L8" s="66">
        <v>5.7880000000000003</v>
      </c>
    </row>
    <row r="13" spans="1:27" x14ac:dyDescent="0.4">
      <c r="A13" s="71" t="s">
        <v>289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290</v>
      </c>
      <c r="B14" s="70"/>
      <c r="C14" s="70"/>
      <c r="D14" s="70"/>
      <c r="E14" s="70"/>
      <c r="F14" s="70"/>
      <c r="H14" s="70" t="s">
        <v>291</v>
      </c>
      <c r="I14" s="70"/>
      <c r="J14" s="70"/>
      <c r="K14" s="70"/>
      <c r="L14" s="70"/>
      <c r="M14" s="70"/>
      <c r="O14" s="70" t="s">
        <v>322</v>
      </c>
      <c r="P14" s="70"/>
      <c r="Q14" s="70"/>
      <c r="R14" s="70"/>
      <c r="S14" s="70"/>
      <c r="T14" s="70"/>
      <c r="V14" s="70" t="s">
        <v>292</v>
      </c>
      <c r="W14" s="70"/>
      <c r="X14" s="70"/>
      <c r="Y14" s="70"/>
      <c r="Z14" s="70"/>
      <c r="AA14" s="70"/>
    </row>
    <row r="15" spans="1:27" x14ac:dyDescent="0.4">
      <c r="A15" s="66"/>
      <c r="B15" s="66" t="s">
        <v>320</v>
      </c>
      <c r="C15" s="66" t="s">
        <v>321</v>
      </c>
      <c r="D15" s="66" t="s">
        <v>282</v>
      </c>
      <c r="E15" s="66" t="s">
        <v>283</v>
      </c>
      <c r="F15" s="66" t="s">
        <v>281</v>
      </c>
      <c r="H15" s="66"/>
      <c r="I15" s="66" t="s">
        <v>320</v>
      </c>
      <c r="J15" s="66" t="s">
        <v>321</v>
      </c>
      <c r="K15" s="66" t="s">
        <v>282</v>
      </c>
      <c r="L15" s="66" t="s">
        <v>283</v>
      </c>
      <c r="M15" s="66" t="s">
        <v>281</v>
      </c>
      <c r="O15" s="66"/>
      <c r="P15" s="66" t="s">
        <v>320</v>
      </c>
      <c r="Q15" s="66" t="s">
        <v>321</v>
      </c>
      <c r="R15" s="66" t="s">
        <v>282</v>
      </c>
      <c r="S15" s="66" t="s">
        <v>283</v>
      </c>
      <c r="T15" s="66" t="s">
        <v>281</v>
      </c>
      <c r="V15" s="66"/>
      <c r="W15" s="66" t="s">
        <v>320</v>
      </c>
      <c r="X15" s="66" t="s">
        <v>321</v>
      </c>
      <c r="Y15" s="66" t="s">
        <v>282</v>
      </c>
      <c r="Z15" s="66" t="s">
        <v>283</v>
      </c>
      <c r="AA15" s="66" t="s">
        <v>281</v>
      </c>
    </row>
    <row r="16" spans="1:27" x14ac:dyDescent="0.4">
      <c r="A16" s="66" t="s">
        <v>293</v>
      </c>
      <c r="B16" s="66">
        <v>430</v>
      </c>
      <c r="C16" s="66">
        <v>600</v>
      </c>
      <c r="D16" s="66">
        <v>0</v>
      </c>
      <c r="E16" s="66">
        <v>3000</v>
      </c>
      <c r="F16" s="66">
        <v>338.98926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10.375633000000001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2.5199031999999999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298.31972999999999</v>
      </c>
    </row>
    <row r="23" spans="1:62" x14ac:dyDescent="0.4">
      <c r="A23" s="71" t="s">
        <v>294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295</v>
      </c>
      <c r="B24" s="70"/>
      <c r="C24" s="70"/>
      <c r="D24" s="70"/>
      <c r="E24" s="70"/>
      <c r="F24" s="70"/>
      <c r="H24" s="70" t="s">
        <v>296</v>
      </c>
      <c r="I24" s="70"/>
      <c r="J24" s="70"/>
      <c r="K24" s="70"/>
      <c r="L24" s="70"/>
      <c r="M24" s="70"/>
      <c r="O24" s="70" t="s">
        <v>297</v>
      </c>
      <c r="P24" s="70"/>
      <c r="Q24" s="70"/>
      <c r="R24" s="70"/>
      <c r="S24" s="70"/>
      <c r="T24" s="70"/>
      <c r="V24" s="70" t="s">
        <v>298</v>
      </c>
      <c r="W24" s="70"/>
      <c r="X24" s="70"/>
      <c r="Y24" s="70"/>
      <c r="Z24" s="70"/>
      <c r="AA24" s="70"/>
      <c r="AC24" s="70" t="s">
        <v>299</v>
      </c>
      <c r="AD24" s="70"/>
      <c r="AE24" s="70"/>
      <c r="AF24" s="70"/>
      <c r="AG24" s="70"/>
      <c r="AH24" s="70"/>
      <c r="AJ24" s="70" t="s">
        <v>323</v>
      </c>
      <c r="AK24" s="70"/>
      <c r="AL24" s="70"/>
      <c r="AM24" s="70"/>
      <c r="AN24" s="70"/>
      <c r="AO24" s="70"/>
      <c r="AQ24" s="70" t="s">
        <v>300</v>
      </c>
      <c r="AR24" s="70"/>
      <c r="AS24" s="70"/>
      <c r="AT24" s="70"/>
      <c r="AU24" s="70"/>
      <c r="AV24" s="70"/>
      <c r="AX24" s="70" t="s">
        <v>301</v>
      </c>
      <c r="AY24" s="70"/>
      <c r="AZ24" s="70"/>
      <c r="BA24" s="70"/>
      <c r="BB24" s="70"/>
      <c r="BC24" s="70"/>
      <c r="BE24" s="70" t="s">
        <v>302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320</v>
      </c>
      <c r="C25" s="66" t="s">
        <v>321</v>
      </c>
      <c r="D25" s="66" t="s">
        <v>282</v>
      </c>
      <c r="E25" s="66" t="s">
        <v>283</v>
      </c>
      <c r="F25" s="66" t="s">
        <v>281</v>
      </c>
      <c r="H25" s="66"/>
      <c r="I25" s="66" t="s">
        <v>320</v>
      </c>
      <c r="J25" s="66" t="s">
        <v>321</v>
      </c>
      <c r="K25" s="66" t="s">
        <v>282</v>
      </c>
      <c r="L25" s="66" t="s">
        <v>283</v>
      </c>
      <c r="M25" s="66" t="s">
        <v>281</v>
      </c>
      <c r="O25" s="66"/>
      <c r="P25" s="66" t="s">
        <v>320</v>
      </c>
      <c r="Q25" s="66" t="s">
        <v>321</v>
      </c>
      <c r="R25" s="66" t="s">
        <v>282</v>
      </c>
      <c r="S25" s="66" t="s">
        <v>283</v>
      </c>
      <c r="T25" s="66" t="s">
        <v>281</v>
      </c>
      <c r="V25" s="66"/>
      <c r="W25" s="66" t="s">
        <v>320</v>
      </c>
      <c r="X25" s="66" t="s">
        <v>321</v>
      </c>
      <c r="Y25" s="66" t="s">
        <v>282</v>
      </c>
      <c r="Z25" s="66" t="s">
        <v>283</v>
      </c>
      <c r="AA25" s="66" t="s">
        <v>281</v>
      </c>
      <c r="AC25" s="66"/>
      <c r="AD25" s="66" t="s">
        <v>320</v>
      </c>
      <c r="AE25" s="66" t="s">
        <v>321</v>
      </c>
      <c r="AF25" s="66" t="s">
        <v>282</v>
      </c>
      <c r="AG25" s="66" t="s">
        <v>283</v>
      </c>
      <c r="AH25" s="66" t="s">
        <v>281</v>
      </c>
      <c r="AJ25" s="66"/>
      <c r="AK25" s="66" t="s">
        <v>320</v>
      </c>
      <c r="AL25" s="66" t="s">
        <v>321</v>
      </c>
      <c r="AM25" s="66" t="s">
        <v>282</v>
      </c>
      <c r="AN25" s="66" t="s">
        <v>283</v>
      </c>
      <c r="AO25" s="66" t="s">
        <v>281</v>
      </c>
      <c r="AQ25" s="66"/>
      <c r="AR25" s="66" t="s">
        <v>320</v>
      </c>
      <c r="AS25" s="66" t="s">
        <v>321</v>
      </c>
      <c r="AT25" s="66" t="s">
        <v>282</v>
      </c>
      <c r="AU25" s="66" t="s">
        <v>283</v>
      </c>
      <c r="AV25" s="66" t="s">
        <v>281</v>
      </c>
      <c r="AX25" s="66"/>
      <c r="AY25" s="66" t="s">
        <v>320</v>
      </c>
      <c r="AZ25" s="66" t="s">
        <v>321</v>
      </c>
      <c r="BA25" s="66" t="s">
        <v>282</v>
      </c>
      <c r="BB25" s="66" t="s">
        <v>283</v>
      </c>
      <c r="BC25" s="66" t="s">
        <v>281</v>
      </c>
      <c r="BE25" s="66"/>
      <c r="BF25" s="66" t="s">
        <v>320</v>
      </c>
      <c r="BG25" s="66" t="s">
        <v>321</v>
      </c>
      <c r="BH25" s="66" t="s">
        <v>282</v>
      </c>
      <c r="BI25" s="66" t="s">
        <v>283</v>
      </c>
      <c r="BJ25" s="66" t="s">
        <v>281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210.29515000000001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1.0948386000000001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0.90067149999999996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8.4290479999999999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1.4815309999999999</v>
      </c>
      <c r="AJ26" s="66" t="s">
        <v>303</v>
      </c>
      <c r="AK26" s="66">
        <v>320</v>
      </c>
      <c r="AL26" s="66">
        <v>400</v>
      </c>
      <c r="AM26" s="66">
        <v>0</v>
      </c>
      <c r="AN26" s="66">
        <v>1000</v>
      </c>
      <c r="AO26" s="66">
        <v>410.72559999999999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4.0875564000000004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2.1382232000000001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5.8357219999999996</v>
      </c>
    </row>
    <row r="33" spans="1:68" x14ac:dyDescent="0.4">
      <c r="A33" s="71" t="s">
        <v>304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178</v>
      </c>
      <c r="B34" s="70"/>
      <c r="C34" s="70"/>
      <c r="D34" s="70"/>
      <c r="E34" s="70"/>
      <c r="F34" s="70"/>
      <c r="H34" s="70" t="s">
        <v>305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306</v>
      </c>
      <c r="W34" s="70"/>
      <c r="X34" s="70"/>
      <c r="Y34" s="70"/>
      <c r="Z34" s="70"/>
      <c r="AA34" s="70"/>
      <c r="AC34" s="70" t="s">
        <v>307</v>
      </c>
      <c r="AD34" s="70"/>
      <c r="AE34" s="70"/>
      <c r="AF34" s="70"/>
      <c r="AG34" s="70"/>
      <c r="AH34" s="70"/>
      <c r="AJ34" s="70" t="s">
        <v>308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320</v>
      </c>
      <c r="C35" s="66" t="s">
        <v>321</v>
      </c>
      <c r="D35" s="66" t="s">
        <v>282</v>
      </c>
      <c r="E35" s="66" t="s">
        <v>283</v>
      </c>
      <c r="F35" s="66" t="s">
        <v>281</v>
      </c>
      <c r="H35" s="66"/>
      <c r="I35" s="66" t="s">
        <v>320</v>
      </c>
      <c r="J35" s="66" t="s">
        <v>321</v>
      </c>
      <c r="K35" s="66" t="s">
        <v>282</v>
      </c>
      <c r="L35" s="66" t="s">
        <v>283</v>
      </c>
      <c r="M35" s="66" t="s">
        <v>281</v>
      </c>
      <c r="O35" s="66"/>
      <c r="P35" s="66" t="s">
        <v>320</v>
      </c>
      <c r="Q35" s="66" t="s">
        <v>321</v>
      </c>
      <c r="R35" s="66" t="s">
        <v>282</v>
      </c>
      <c r="S35" s="66" t="s">
        <v>283</v>
      </c>
      <c r="T35" s="66" t="s">
        <v>281</v>
      </c>
      <c r="V35" s="66"/>
      <c r="W35" s="66" t="s">
        <v>320</v>
      </c>
      <c r="X35" s="66" t="s">
        <v>321</v>
      </c>
      <c r="Y35" s="66" t="s">
        <v>282</v>
      </c>
      <c r="Z35" s="66" t="s">
        <v>283</v>
      </c>
      <c r="AA35" s="66" t="s">
        <v>281</v>
      </c>
      <c r="AC35" s="66"/>
      <c r="AD35" s="66" t="s">
        <v>320</v>
      </c>
      <c r="AE35" s="66" t="s">
        <v>321</v>
      </c>
      <c r="AF35" s="66" t="s">
        <v>282</v>
      </c>
      <c r="AG35" s="66" t="s">
        <v>283</v>
      </c>
      <c r="AH35" s="66" t="s">
        <v>281</v>
      </c>
      <c r="AJ35" s="66"/>
      <c r="AK35" s="66" t="s">
        <v>320</v>
      </c>
      <c r="AL35" s="66" t="s">
        <v>321</v>
      </c>
      <c r="AM35" s="66" t="s">
        <v>282</v>
      </c>
      <c r="AN35" s="66" t="s">
        <v>283</v>
      </c>
      <c r="AO35" s="66" t="s">
        <v>281</v>
      </c>
    </row>
    <row r="36" spans="1:68" x14ac:dyDescent="0.4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363.18256000000002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700.42505000000006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2405.0027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3323.3341999999998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169.74811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96.29298</v>
      </c>
    </row>
    <row r="43" spans="1:68" x14ac:dyDescent="0.4">
      <c r="A43" s="71" t="s">
        <v>309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310</v>
      </c>
      <c r="B44" s="70"/>
      <c r="C44" s="70"/>
      <c r="D44" s="70"/>
      <c r="E44" s="70"/>
      <c r="F44" s="70"/>
      <c r="H44" s="70" t="s">
        <v>324</v>
      </c>
      <c r="I44" s="70"/>
      <c r="J44" s="70"/>
      <c r="K44" s="70"/>
      <c r="L44" s="70"/>
      <c r="M44" s="70"/>
      <c r="O44" s="70" t="s">
        <v>311</v>
      </c>
      <c r="P44" s="70"/>
      <c r="Q44" s="70"/>
      <c r="R44" s="70"/>
      <c r="S44" s="70"/>
      <c r="T44" s="70"/>
      <c r="V44" s="70" t="s">
        <v>325</v>
      </c>
      <c r="W44" s="70"/>
      <c r="X44" s="70"/>
      <c r="Y44" s="70"/>
      <c r="Z44" s="70"/>
      <c r="AA44" s="70"/>
      <c r="AC44" s="70" t="s">
        <v>326</v>
      </c>
      <c r="AD44" s="70"/>
      <c r="AE44" s="70"/>
      <c r="AF44" s="70"/>
      <c r="AG44" s="70"/>
      <c r="AH44" s="70"/>
      <c r="AJ44" s="70" t="s">
        <v>327</v>
      </c>
      <c r="AK44" s="70"/>
      <c r="AL44" s="70"/>
      <c r="AM44" s="70"/>
      <c r="AN44" s="70"/>
      <c r="AO44" s="70"/>
      <c r="AQ44" s="70" t="s">
        <v>328</v>
      </c>
      <c r="AR44" s="70"/>
      <c r="AS44" s="70"/>
      <c r="AT44" s="70"/>
      <c r="AU44" s="70"/>
      <c r="AV44" s="70"/>
      <c r="AX44" s="70" t="s">
        <v>329</v>
      </c>
      <c r="AY44" s="70"/>
      <c r="AZ44" s="70"/>
      <c r="BA44" s="70"/>
      <c r="BB44" s="70"/>
      <c r="BC44" s="70"/>
      <c r="BE44" s="70" t="s">
        <v>330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331</v>
      </c>
      <c r="C45" s="66" t="s">
        <v>332</v>
      </c>
      <c r="D45" s="66" t="s">
        <v>333</v>
      </c>
      <c r="E45" s="66" t="s">
        <v>334</v>
      </c>
      <c r="F45" s="66" t="s">
        <v>335</v>
      </c>
      <c r="H45" s="66"/>
      <c r="I45" s="66" t="s">
        <v>331</v>
      </c>
      <c r="J45" s="66" t="s">
        <v>332</v>
      </c>
      <c r="K45" s="66" t="s">
        <v>333</v>
      </c>
      <c r="L45" s="66" t="s">
        <v>334</v>
      </c>
      <c r="M45" s="66" t="s">
        <v>335</v>
      </c>
      <c r="O45" s="66"/>
      <c r="P45" s="66" t="s">
        <v>331</v>
      </c>
      <c r="Q45" s="66" t="s">
        <v>332</v>
      </c>
      <c r="R45" s="66" t="s">
        <v>333</v>
      </c>
      <c r="S45" s="66" t="s">
        <v>334</v>
      </c>
      <c r="T45" s="66" t="s">
        <v>335</v>
      </c>
      <c r="V45" s="66"/>
      <c r="W45" s="66" t="s">
        <v>331</v>
      </c>
      <c r="X45" s="66" t="s">
        <v>332</v>
      </c>
      <c r="Y45" s="66" t="s">
        <v>333</v>
      </c>
      <c r="Z45" s="66" t="s">
        <v>334</v>
      </c>
      <c r="AA45" s="66" t="s">
        <v>335</v>
      </c>
      <c r="AC45" s="66"/>
      <c r="AD45" s="66" t="s">
        <v>331</v>
      </c>
      <c r="AE45" s="66" t="s">
        <v>332</v>
      </c>
      <c r="AF45" s="66" t="s">
        <v>333</v>
      </c>
      <c r="AG45" s="66" t="s">
        <v>334</v>
      </c>
      <c r="AH45" s="66" t="s">
        <v>335</v>
      </c>
      <c r="AJ45" s="66"/>
      <c r="AK45" s="66" t="s">
        <v>331</v>
      </c>
      <c r="AL45" s="66" t="s">
        <v>332</v>
      </c>
      <c r="AM45" s="66" t="s">
        <v>333</v>
      </c>
      <c r="AN45" s="66" t="s">
        <v>334</v>
      </c>
      <c r="AO45" s="66" t="s">
        <v>335</v>
      </c>
      <c r="AQ45" s="66"/>
      <c r="AR45" s="66" t="s">
        <v>331</v>
      </c>
      <c r="AS45" s="66" t="s">
        <v>332</v>
      </c>
      <c r="AT45" s="66" t="s">
        <v>333</v>
      </c>
      <c r="AU45" s="66" t="s">
        <v>334</v>
      </c>
      <c r="AV45" s="66" t="s">
        <v>335</v>
      </c>
      <c r="AX45" s="66"/>
      <c r="AY45" s="66" t="s">
        <v>331</v>
      </c>
      <c r="AZ45" s="66" t="s">
        <v>332</v>
      </c>
      <c r="BA45" s="66" t="s">
        <v>333</v>
      </c>
      <c r="BB45" s="66" t="s">
        <v>334</v>
      </c>
      <c r="BC45" s="66" t="s">
        <v>335</v>
      </c>
      <c r="BE45" s="66"/>
      <c r="BF45" s="66" t="s">
        <v>331</v>
      </c>
      <c r="BG45" s="66" t="s">
        <v>332</v>
      </c>
      <c r="BH45" s="66" t="s">
        <v>333</v>
      </c>
      <c r="BI45" s="66" t="s">
        <v>334</v>
      </c>
      <c r="BJ45" s="66" t="s">
        <v>335</v>
      </c>
    </row>
    <row r="46" spans="1:68" x14ac:dyDescent="0.4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9.9678754999999999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6.3848567000000003</v>
      </c>
      <c r="O46" s="66" t="s">
        <v>336</v>
      </c>
      <c r="P46" s="66">
        <v>600</v>
      </c>
      <c r="Q46" s="66">
        <v>800</v>
      </c>
      <c r="R46" s="66">
        <v>0</v>
      </c>
      <c r="S46" s="66">
        <v>10000</v>
      </c>
      <c r="T46" s="66">
        <v>769.94745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6.26752E-2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1.8514489000000001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72.112403999999998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37.927975000000004</v>
      </c>
      <c r="AX46" s="66" t="s">
        <v>337</v>
      </c>
      <c r="AY46" s="66"/>
      <c r="AZ46" s="66"/>
      <c r="BA46" s="66"/>
      <c r="BB46" s="66"/>
      <c r="BC46" s="66"/>
      <c r="BE46" s="66" t="s">
        <v>338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339</v>
      </c>
      <c r="B2" s="62" t="s">
        <v>340</v>
      </c>
      <c r="C2" s="62" t="s">
        <v>341</v>
      </c>
      <c r="D2" s="62">
        <v>56</v>
      </c>
      <c r="E2" s="62">
        <v>1268.8651</v>
      </c>
      <c r="F2" s="62">
        <v>251.86731</v>
      </c>
      <c r="G2" s="62">
        <v>18.498605999999999</v>
      </c>
      <c r="H2" s="62">
        <v>9.5002370000000003</v>
      </c>
      <c r="I2" s="62">
        <v>8.9983679999999993</v>
      </c>
      <c r="J2" s="62">
        <v>34.857489999999999</v>
      </c>
      <c r="K2" s="62">
        <v>20.241781</v>
      </c>
      <c r="L2" s="62">
        <v>14.615708</v>
      </c>
      <c r="M2" s="62">
        <v>20.670393000000001</v>
      </c>
      <c r="N2" s="62">
        <v>2.6582517999999999</v>
      </c>
      <c r="O2" s="62">
        <v>12.868937000000001</v>
      </c>
      <c r="P2" s="62">
        <v>1421.2936</v>
      </c>
      <c r="Q2" s="62">
        <v>14.438874999999999</v>
      </c>
      <c r="R2" s="62">
        <v>338.98926</v>
      </c>
      <c r="S2" s="62">
        <v>64.989410000000007</v>
      </c>
      <c r="T2" s="62">
        <v>3287.9998000000001</v>
      </c>
      <c r="U2" s="62">
        <v>2.5199031999999999</v>
      </c>
      <c r="V2" s="62">
        <v>10.375633000000001</v>
      </c>
      <c r="W2" s="62">
        <v>298.31972999999999</v>
      </c>
      <c r="X2" s="62">
        <v>210.29515000000001</v>
      </c>
      <c r="Y2" s="62">
        <v>1.0948386000000001</v>
      </c>
      <c r="Z2" s="62">
        <v>0.90067149999999996</v>
      </c>
      <c r="AA2" s="62">
        <v>8.4290479999999999</v>
      </c>
      <c r="AB2" s="62">
        <v>1.4815309999999999</v>
      </c>
      <c r="AC2" s="62">
        <v>410.72559999999999</v>
      </c>
      <c r="AD2" s="62">
        <v>4.0875564000000004</v>
      </c>
      <c r="AE2" s="62">
        <v>2.1382232000000001</v>
      </c>
      <c r="AF2" s="62">
        <v>5.8357219999999996</v>
      </c>
      <c r="AG2" s="62">
        <v>363.18256000000002</v>
      </c>
      <c r="AH2" s="62">
        <v>185.15822</v>
      </c>
      <c r="AI2" s="62">
        <v>178.02434</v>
      </c>
      <c r="AJ2" s="62">
        <v>700.42505000000006</v>
      </c>
      <c r="AK2" s="62">
        <v>2405.0027</v>
      </c>
      <c r="AL2" s="62">
        <v>169.74811</v>
      </c>
      <c r="AM2" s="62">
        <v>3323.3341999999998</v>
      </c>
      <c r="AN2" s="62">
        <v>96.29298</v>
      </c>
      <c r="AO2" s="62">
        <v>9.9678754999999999</v>
      </c>
      <c r="AP2" s="62">
        <v>8.5114070000000002</v>
      </c>
      <c r="AQ2" s="62">
        <v>1.4564683</v>
      </c>
      <c r="AR2" s="62">
        <v>6.3848567000000003</v>
      </c>
      <c r="AS2" s="62">
        <v>769.94745</v>
      </c>
      <c r="AT2" s="62">
        <v>6.26752E-2</v>
      </c>
      <c r="AU2" s="62">
        <v>1.8514489000000001</v>
      </c>
      <c r="AV2" s="62">
        <v>72.112403999999998</v>
      </c>
      <c r="AW2" s="62">
        <v>37.927975000000004</v>
      </c>
      <c r="AX2" s="62">
        <v>0.22194915000000001</v>
      </c>
      <c r="AY2" s="62">
        <v>0.34886348</v>
      </c>
      <c r="AZ2" s="62">
        <v>111.858025</v>
      </c>
      <c r="BA2" s="62">
        <v>19.669779999999999</v>
      </c>
      <c r="BB2" s="62">
        <v>7.2073045000000002</v>
      </c>
      <c r="BC2" s="62">
        <v>7.1976950000000004</v>
      </c>
      <c r="BD2" s="62">
        <v>5.2357589999999998</v>
      </c>
      <c r="BE2" s="62">
        <v>0.27636349999999998</v>
      </c>
      <c r="BF2" s="62">
        <v>1.4797845000000001</v>
      </c>
      <c r="BG2" s="62">
        <v>2.7754896000000001E-3</v>
      </c>
      <c r="BH2" s="62">
        <v>2.899467E-2</v>
      </c>
      <c r="BI2" s="62">
        <v>2.1787872999999999E-2</v>
      </c>
      <c r="BJ2" s="62">
        <v>6.9134810000000005E-2</v>
      </c>
      <c r="BK2" s="62">
        <v>2.1349920000000001E-4</v>
      </c>
      <c r="BL2" s="62">
        <v>0.14279895000000001</v>
      </c>
      <c r="BM2" s="62">
        <v>1.358155</v>
      </c>
      <c r="BN2" s="62">
        <v>0.22987483</v>
      </c>
      <c r="BO2" s="62">
        <v>16.48227</v>
      </c>
      <c r="BP2" s="62">
        <v>3.1520348</v>
      </c>
      <c r="BQ2" s="62">
        <v>5.4620886000000004</v>
      </c>
      <c r="BR2" s="62">
        <v>19.423935</v>
      </c>
      <c r="BS2" s="62">
        <v>7.7309460000000003</v>
      </c>
      <c r="BT2" s="62">
        <v>2.6730217999999999</v>
      </c>
      <c r="BU2" s="62">
        <v>4.2449254999999998E-2</v>
      </c>
      <c r="BV2" s="62">
        <v>3.1267304000000003E-2</v>
      </c>
      <c r="BW2" s="62">
        <v>0.20884910000000001</v>
      </c>
      <c r="BX2" s="62">
        <v>0.44272043999999999</v>
      </c>
      <c r="BY2" s="62">
        <v>6.1048992000000003E-2</v>
      </c>
      <c r="BZ2" s="62">
        <v>9.835744E-4</v>
      </c>
      <c r="CA2" s="62">
        <v>0.29168769999999999</v>
      </c>
      <c r="CB2" s="62">
        <v>2.2391600000000001E-2</v>
      </c>
      <c r="CC2" s="62">
        <v>7.7153100000000002E-2</v>
      </c>
      <c r="CD2" s="62">
        <v>0.85523260000000001</v>
      </c>
      <c r="CE2" s="62">
        <v>5.2176019999999997E-2</v>
      </c>
      <c r="CF2" s="62">
        <v>0.12541032999999999</v>
      </c>
      <c r="CG2" s="62">
        <v>0</v>
      </c>
      <c r="CH2" s="62">
        <v>1.0121381E-2</v>
      </c>
      <c r="CI2" s="62">
        <v>0</v>
      </c>
      <c r="CJ2" s="62">
        <v>1.8938440000000001</v>
      </c>
      <c r="CK2" s="62">
        <v>2.7732939999999999E-3</v>
      </c>
      <c r="CL2" s="62">
        <v>0.39868772000000002</v>
      </c>
      <c r="CM2" s="62">
        <v>1.1306816</v>
      </c>
      <c r="CN2" s="62">
        <v>1064.9260999999999</v>
      </c>
      <c r="CO2" s="62">
        <v>1867.7402</v>
      </c>
      <c r="CP2" s="62">
        <v>1034.0831000000001</v>
      </c>
      <c r="CQ2" s="62">
        <v>428.84649999999999</v>
      </c>
      <c r="CR2" s="62">
        <v>186.37115</v>
      </c>
      <c r="CS2" s="62">
        <v>281.91214000000002</v>
      </c>
      <c r="CT2" s="62">
        <v>1026.6469</v>
      </c>
      <c r="CU2" s="62">
        <v>644.7989</v>
      </c>
      <c r="CV2" s="62">
        <v>871.72437000000002</v>
      </c>
      <c r="CW2" s="62">
        <v>706.30029999999999</v>
      </c>
      <c r="CX2" s="62">
        <v>285.29235999999997</v>
      </c>
      <c r="CY2" s="62">
        <v>1403.8364999999999</v>
      </c>
      <c r="CZ2" s="62">
        <v>677.88109999999995</v>
      </c>
      <c r="DA2" s="62">
        <v>1399.5382999999999</v>
      </c>
      <c r="DB2" s="62">
        <v>1462.3893</v>
      </c>
      <c r="DC2" s="62">
        <v>2353.7793000000001</v>
      </c>
      <c r="DD2" s="62">
        <v>3136.2350000000001</v>
      </c>
      <c r="DE2" s="62">
        <v>639.59673999999995</v>
      </c>
      <c r="DF2" s="62">
        <v>1705.1034</v>
      </c>
      <c r="DG2" s="62">
        <v>818.49450000000002</v>
      </c>
      <c r="DH2" s="62">
        <v>45.740893999999997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19.669779999999999</v>
      </c>
      <c r="B6">
        <f>BB2</f>
        <v>7.2073045000000002</v>
      </c>
      <c r="C6">
        <f>BC2</f>
        <v>7.1976950000000004</v>
      </c>
      <c r="D6">
        <f>BD2</f>
        <v>5.2357589999999998</v>
      </c>
    </row>
    <row r="7" spans="1:113" x14ac:dyDescent="0.4">
      <c r="B7">
        <f>ROUND(B6/MAX($B$6,$C$6,$D$6),1)</f>
        <v>1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23205</v>
      </c>
      <c r="C2" s="57">
        <f ca="1">YEAR(TODAY())-YEAR(B2)+IF(TODAY()&gt;=DATE(YEAR(TODAY()),MONTH(B2),DAY(B2)),0,-1)</f>
        <v>56</v>
      </c>
      <c r="E2" s="53">
        <v>155</v>
      </c>
      <c r="F2" s="54" t="s">
        <v>40</v>
      </c>
      <c r="G2" s="53">
        <v>55</v>
      </c>
      <c r="H2" s="52" t="s">
        <v>42</v>
      </c>
      <c r="I2" s="73">
        <f>ROUND(G3/E3^2,1)</f>
        <v>22.9</v>
      </c>
    </row>
    <row r="3" spans="1:9" x14ac:dyDescent="0.4">
      <c r="E3" s="52">
        <f>E2/100</f>
        <v>1.55</v>
      </c>
      <c r="F3" s="52" t="s">
        <v>41</v>
      </c>
      <c r="G3" s="52">
        <f>G2</f>
        <v>55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43818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오행선, ID : H1900109)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14:24:01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43818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56</v>
      </c>
      <c r="G12" s="152"/>
      <c r="H12" s="152"/>
      <c r="I12" s="152"/>
      <c r="K12" s="123">
        <f>'개인정보 및 신체계측 입력'!E2</f>
        <v>155</v>
      </c>
      <c r="L12" s="124"/>
      <c r="M12" s="117">
        <f>'개인정보 및 신체계측 입력'!G2</f>
        <v>55</v>
      </c>
      <c r="N12" s="118"/>
      <c r="O12" s="113" t="s">
        <v>272</v>
      </c>
      <c r="P12" s="107"/>
      <c r="Q12" s="110">
        <f>'개인정보 및 신체계측 입력'!I2</f>
        <v>22.9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오행선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82.519000000000005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6.0609999999999999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11.42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0.7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5.8</v>
      </c>
      <c r="L72" s="37" t="s">
        <v>54</v>
      </c>
      <c r="M72" s="37">
        <f>ROUND('DRIs DATA'!K8,1)</f>
        <v>3.3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45.2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86.46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210.3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98.77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45.4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160.33000000000001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99.68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2020-03-12T06:35:28Z</dcterms:modified>
</cp:coreProperties>
</file>