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<sst xmlns="http://schemas.openxmlformats.org/spreadsheetml/2006/main" count="692" uniqueCount="342">
  <si>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</si>
  <si>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</si>
  <si>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</si>
  <si>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</si>
  <si>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</si>
  <si>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</si>
  <si>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</si>
  <si>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</si>
  <si>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</si>
  <si>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</si>
  <si>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</si>
  <si>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</si>
  <si>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</si>
  <si>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</si>
  <si>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</si>
  <si>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</si>
  <si>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</si>
  <si>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</si>
  <si>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</si>
  <si>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</si>
  <si>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</si>
  <si>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</si>
  <si>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</si>
  <si>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</si>
  <si>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</si>
  <si>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</si>
  <si>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</si>
  <si>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</si>
  <si>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</si>
  <si>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</si>
  <si>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</si>
  <si>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</si>
  <si>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</si>
  <si>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</si>
  <si>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</si>
  <si>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</si>
  <si>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</si>
  <si>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</si>
  <si>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</si>
  <si>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</si>
  <si>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</si>
  <si>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</si>
  <si>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</si>
  <si>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</si>
  <si>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</si>
  <si>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</si>
  <si>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</si>
  <si>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</si>
  <si>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</si>
  <si>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</si>
  <si>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</si>
  <si>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</si>
  <si>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</si>
  <si>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</si>
  <si>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</si>
  <si>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</si>
  <si>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</si>
  <si>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</si>
  <si>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</si>
  <si>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</si>
  <si>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</si>
  <si>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</si>
  <si>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</si>
  <si>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</si>
  <si>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</si>
  <si>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</si>
  <si>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</si>
  <si>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</si>
  <si>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</si>
  <si>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</si>
  <si>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</si>
  <si>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</si>
  <si>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</si>
  <si>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</si>
  <si>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</si>
  <si>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</si>
  <si>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</si>
  <si>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</si>
  <si>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</si>
  <si>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</si>
  <si>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</si>
  <si>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</si>
  <si>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</si>
  <si>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</si>
  <si>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</si>
  <si>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</si>
  <si>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</si>
  <si>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</si>
  <si>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</si>
  <si>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</si>
  <si>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</si>
  <si>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</si>
  <si>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</si>
  <si>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</si>
  <si>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</si>
  <si>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</si>
  <si>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</si>
  <si>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</si>
  <si>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</si>
  <si>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</si>
  <si>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</si>
  <si>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</si>
  <si>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</si>
  <si>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</si>
  <si>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</si>
  <si>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</si>
  <si>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</si>
  <si>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</si>
  <si>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</si>
  <si>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</si>
  <si>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</si>
  <si>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</si>
  <si>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</si>
  <si>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</si>
  <si>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</si>
  <si>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</si>
  <si>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</si>
  <si>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</si>
  <si>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</si>
  <si>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</si>
  <si>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</si>
  <si>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</si>
  <si>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</si>
  <si>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</si>
  <si>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</si>
  <si>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</si>
  <si>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</si>
  <si>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</si>
  <si>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</si>
  <si>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</si>
  <si>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</si>
  <si>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</si>
  <si>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</si>
  <si>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</si>
  <si>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</si>
  <si>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</si>
  <si>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</si>
  <si>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</si>
  <si>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</si>
  <si>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</si>
  <si>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</si>
  <si>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</si>
  <si>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</si>
  <si>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</si>
  <si>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</si>
  <si>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</si>
  <si>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</si>
  <si>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</si>
  <si>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</si>
  <si>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</si>
  <si>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</si>
  <si>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</si>
  <si>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</si>
  <si>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</si>
  <si>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</si>
  <si>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</si>
  <si>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</si>
  <si>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</si>
  <si>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</si>
  <si>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</si>
  <si>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</si>
  <si>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</si>
  <si>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</si>
  <si>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</si>
  <si>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</si>
  <si>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</si>
  <si>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</si>
  <si>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</si>
  <si>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</si>
  <si>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</si>
  <si>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</si>
  <si>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</si>
  <si>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</si>
  <si>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</si>
  <si>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</si>
  <si>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</si>
  <si>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</si>
  <si>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</si>
  <si>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</si>
  <si>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</si>
  <si>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</si>
  <si>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</si>
  <si>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</si>
  <si>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</si>
  <si>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</si>
  <si>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</si>
  <si>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</si>
  <si>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</si>
  <si>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</si>
  <si>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</si>
  <si>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</si>
  <si>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</si>
  <si>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</si>
  <si>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</si>
  <si>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</si>
  <si>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</si>
  <si>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</si>
  <si>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</si>
  <si>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</si>
  <si>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</si>
  <si>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</si>
  <si>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</si>
  <si>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</si>
  <si>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</si>
  <si>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</si>
  <si>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</si>
  <si>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</si>
  <si>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</si>
  <si>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</si>
  <si>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</si>
  <si>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</si>
  <si>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</si>
  <si>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</si>
  <si>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</si>
  <si>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</si>
  <si>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</si>
  <si>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</si>
  <si>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</si>
  <si>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</si>
  <si>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</si>
  <si>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</si>
  <si>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</si>
  <si>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</si>
  <si>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</si>
  <si>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</si>
  <si>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</si>
  <si>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</si>
  <si>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</si>
  <si>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</si>
  <si>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</si>
  <si>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</si>
  <si>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</si>
  <si>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</si>
  <si>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</si>
  <si>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</si>
  <si>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</si>
  <si>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</si>
  <si>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</si>
  <si>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</si>
  <si>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</si>
  <si>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</si>
  <si>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</si>
  <si>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</si>
  <si>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</si>
  <si>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</si>
  <si>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</si>
  <si>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</si>
  <si>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</si>
  <si>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</si>
  <si>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</si>
  <si>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</si>
  <si>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</si>
  <si>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</si>
  <si>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</si>
  <si>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</si>
  <si>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</si>
  <si>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</si>
  <si>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</si>
  <si>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</si>
  <si>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</si>
  <si>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</si>
  <si>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</si>
  <si>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</si>
  <si>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</si>
  <si>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</si>
  <si>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</si>
  <si>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</si>
  <si>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</si>
  <si>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</si>
  <si>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</si>
  <si>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</si>
  <si>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</si>
  <si>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</si>
  <si>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</si>
  <si>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</si>
  <si>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</si>
  <si>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</si>
  <si>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</si>
  <si>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</si>
  <si>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</si>
  <si>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</si>
  <si>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</si>
  <si>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</si>
  <si>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</si>
  <si>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</si>
  <si>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</si>
  <si>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M</t>
  </si>
  <si>
    <t>(설문지 : FFQ 95문항 설문지, 사용자 : 장성현, ID : H1900114)</t>
  </si>
  <si>
    <t>2020년 03월 12일 14:19:49</t>
  </si>
  <si>
    <t>불포화지방산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</si>
  <si>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</si>
  <si>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</si>
  <si>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</si>
  <si>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</si>
  <si>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</si>
  <si>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</si>
  <si>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</si>
  <si>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</si>
  <si>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</si>
  <si>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</si>
  <si>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</si>
  <si>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</si>
  <si>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</si>
  <si>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</si>
  <si>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</si>
  <si>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</si>
  <si>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</si>
  <si>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</si>
  <si>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</si>
  <si>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</si>
  <si>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</si>
  <si>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</si>
  <si>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</si>
  <si>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</si>
  <si>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</si>
  <si>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</si>
  <si>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</si>
  <si>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</si>
  <si>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</si>
  <si>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</si>
  <si>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</si>
  <si>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</si>
  <si>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</si>
  <si>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</si>
  <si>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</si>
  <si>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</si>
  <si>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</si>
  <si>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</si>
  <si>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</si>
  <si>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</si>
  <si>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</si>
  <si>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</si>
  <si>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</si>
  <si>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</si>
  <si>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</si>
  <si>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</si>
  <si>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</si>
  <si>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</si>
  <si>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</si>
  <si>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</si>
  <si>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H1900114</t>
  </si>
  <si>
    <t>장성현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</si>
</sst>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116.17507999999999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158448"/>
        <c:axId val="498158840"/>
      </c:barChart>
      <c:catAx>
        <c:axId val="49815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158840"/>
        <c:crosses val="autoZero"/>
        <c:auto val="1"/>
        <c:lblAlgn val="ctr"/>
        <c:lblOffset val="100"/>
        <c:noMultiLvlLbl val="0"/>
      </c:catAx>
      <c:valAx>
        <c:axId val="49815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15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4.2065476999999998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968520"/>
        <c:axId val="499968912"/>
      </c:barChart>
      <c:catAx>
        <c:axId val="49996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968912"/>
        <c:crosses val="autoZero"/>
        <c:auto val="1"/>
        <c:lblAlgn val="ctr"/>
        <c:lblOffset val="100"/>
        <c:noMultiLvlLbl val="0"/>
      </c:catAx>
      <c:valAx>
        <c:axId val="49996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96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2.6820680000000001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969696"/>
        <c:axId val="499970088"/>
      </c:barChart>
      <c:catAx>
        <c:axId val="49996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970088"/>
        <c:crosses val="autoZero"/>
        <c:auto val="1"/>
        <c:lblAlgn val="ctr"/>
        <c:lblOffset val="100"/>
        <c:noMultiLvlLbl val="0"/>
      </c:catAx>
      <c:valAx>
        <c:axId val="49997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96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2217.2296999999999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970872"/>
        <c:axId val="499971264"/>
      </c:barChart>
      <c:catAx>
        <c:axId val="499970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971264"/>
        <c:crosses val="autoZero"/>
        <c:auto val="1"/>
        <c:lblAlgn val="ctr"/>
        <c:lblOffset val="100"/>
        <c:noMultiLvlLbl val="0"/>
      </c:catAx>
      <c:valAx>
        <c:axId val="49997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97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4808.0986000000003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972048"/>
        <c:axId val="499972440"/>
      </c:barChart>
      <c:catAx>
        <c:axId val="49997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972440"/>
        <c:crosses val="autoZero"/>
        <c:auto val="1"/>
        <c:lblAlgn val="ctr"/>
        <c:lblOffset val="100"/>
        <c:noMultiLvlLbl val="0"/>
      </c:catAx>
      <c:valAx>
        <c:axId val="499972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97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137.32727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973224"/>
        <c:axId val="120683552"/>
      </c:barChart>
      <c:catAx>
        <c:axId val="49997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683552"/>
        <c:crosses val="autoZero"/>
        <c:auto val="1"/>
        <c:lblAlgn val="ctr"/>
        <c:lblOffset val="100"/>
        <c:noMultiLvlLbl val="0"/>
      </c:catAx>
      <c:valAx>
        <c:axId val="12068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97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220.42024000000001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684336"/>
        <c:axId val="120684728"/>
      </c:barChart>
      <c:catAx>
        <c:axId val="12068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684728"/>
        <c:crosses val="autoZero"/>
        <c:auto val="1"/>
        <c:lblAlgn val="ctr"/>
        <c:lblOffset val="100"/>
        <c:noMultiLvlLbl val="0"/>
      </c:catAx>
      <c:valAx>
        <c:axId val="120684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68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19.227087000000001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685512"/>
        <c:axId val="120685904"/>
      </c:barChart>
      <c:catAx>
        <c:axId val="12068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685904"/>
        <c:crosses val="autoZero"/>
        <c:auto val="1"/>
        <c:lblAlgn val="ctr"/>
        <c:lblOffset val="100"/>
        <c:noMultiLvlLbl val="0"/>
      </c:catAx>
      <c:valAx>
        <c:axId val="120685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68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1640.0650000000001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686688"/>
        <c:axId val="120687080"/>
      </c:barChart>
      <c:catAx>
        <c:axId val="12068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687080"/>
        <c:crosses val="autoZero"/>
        <c:auto val="1"/>
        <c:lblAlgn val="ctr"/>
        <c:lblOffset val="100"/>
        <c:noMultiLvlLbl val="0"/>
      </c:catAx>
      <c:valAx>
        <c:axId val="1206870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68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0.40142339999999999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687864"/>
        <c:axId val="120688256"/>
      </c:barChart>
      <c:catAx>
        <c:axId val="12068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688256"/>
        <c:crosses val="autoZero"/>
        <c:auto val="1"/>
        <c:lblAlgn val="ctr"/>
        <c:lblOffset val="100"/>
        <c:noMultiLvlLbl val="0"/>
      </c:catAx>
      <c:valAx>
        <c:axId val="12068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68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6.8051624000000004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689040"/>
        <c:axId val="120689432"/>
      </c:barChart>
      <c:catAx>
        <c:axId val="12068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689432"/>
        <c:crosses val="autoZero"/>
        <c:auto val="1"/>
        <c:lblAlgn val="ctr"/>
        <c:lblOffset val="100"/>
        <c:noMultiLvlLbl val="0"/>
      </c:catAx>
      <c:valAx>
        <c:axId val="120689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68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37.560626999999997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159624"/>
        <c:axId val="498160016"/>
      </c:barChart>
      <c:catAx>
        <c:axId val="49815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160016"/>
        <c:crosses val="autoZero"/>
        <c:auto val="1"/>
        <c:lblAlgn val="ctr"/>
        <c:lblOffset val="100"/>
        <c:noMultiLvlLbl val="0"/>
      </c:catAx>
      <c:valAx>
        <c:axId val="498160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15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195.07352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690608"/>
        <c:axId val="120691000"/>
      </c:barChart>
      <c:catAx>
        <c:axId val="12069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691000"/>
        <c:crosses val="autoZero"/>
        <c:auto val="1"/>
        <c:lblAlgn val="ctr"/>
        <c:lblOffset val="100"/>
        <c:noMultiLvlLbl val="0"/>
      </c:catAx>
      <c:valAx>
        <c:axId val="120691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69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167.93723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253344"/>
        <c:axId val="369253736"/>
      </c:barChart>
      <c:catAx>
        <c:axId val="36925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253736"/>
        <c:crosses val="autoZero"/>
        <c:auto val="1"/>
        <c:lblAlgn val="ctr"/>
        <c:lblOffset val="100"/>
        <c:noMultiLvlLbl val="0"/>
      </c:catAx>
      <c:valAx>
        <c:axId val="36925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25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5.423</c:v>
                </c:pt>
                <c:pt idx="1">
                  <c:v>8.5570000000000004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69254520"/>
        <c:axId val="369254912"/>
      </c:barChart>
      <c:catAx>
        <c:axId val="36925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254912"/>
        <c:crosses val="autoZero"/>
        <c:auto val="1"/>
        <c:lblAlgn val="ctr"/>
        <c:lblOffset val="100"/>
        <c:noMultiLvlLbl val="0"/>
      </c:catAx>
      <c:valAx>
        <c:axId val="36925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25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14.166992</c:v>
                </c:pt>
                <c:pt idx="1">
                  <c:v>17.397856000000001</c:v>
                </c:pt>
                <c:pt idx="2">
                  <c:v>19.986799999999999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689.44159999999999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256088"/>
        <c:axId val="369256480"/>
      </c:barChart>
      <c:catAx>
        <c:axId val="36925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256480"/>
        <c:crosses val="autoZero"/>
        <c:auto val="1"/>
        <c:lblAlgn val="ctr"/>
        <c:lblOffset val="100"/>
        <c:noMultiLvlLbl val="0"/>
      </c:catAx>
      <c:valAx>
        <c:axId val="369256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25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29.062760999999998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257264"/>
        <c:axId val="369257656"/>
      </c:barChart>
      <c:catAx>
        <c:axId val="36925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257656"/>
        <c:crosses val="autoZero"/>
        <c:auto val="1"/>
        <c:lblAlgn val="ctr"/>
        <c:lblOffset val="100"/>
        <c:noMultiLvlLbl val="0"/>
      </c:catAx>
      <c:valAx>
        <c:axId val="369257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25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79.242999999999995</c:v>
                </c:pt>
                <c:pt idx="1">
                  <c:v>7.133</c:v>
                </c:pt>
                <c:pt idx="2">
                  <c:v>13.622999999999999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69258440"/>
        <c:axId val="369258832"/>
      </c:barChart>
      <c:catAx>
        <c:axId val="36925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258832"/>
        <c:crosses val="autoZero"/>
        <c:auto val="1"/>
        <c:lblAlgn val="ctr"/>
        <c:lblOffset val="100"/>
        <c:noMultiLvlLbl val="0"/>
      </c:catAx>
      <c:valAx>
        <c:axId val="36925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25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3998.2348999999999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259616"/>
        <c:axId val="369260008"/>
      </c:barChart>
      <c:catAx>
        <c:axId val="36925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260008"/>
        <c:crosses val="autoZero"/>
        <c:auto val="1"/>
        <c:lblAlgn val="ctr"/>
        <c:lblOffset val="100"/>
        <c:noMultiLvlLbl val="0"/>
      </c:catAx>
      <c:valAx>
        <c:axId val="369260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25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122.22823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260792"/>
        <c:axId val="504104688"/>
      </c:barChart>
      <c:catAx>
        <c:axId val="36926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04688"/>
        <c:crosses val="autoZero"/>
        <c:auto val="1"/>
        <c:lblAlgn val="ctr"/>
        <c:lblOffset val="100"/>
        <c:noMultiLvlLbl val="0"/>
      </c:catAx>
      <c:valAx>
        <c:axId val="504104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26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734.97546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05472"/>
        <c:axId val="504105864"/>
      </c:barChart>
      <c:catAx>
        <c:axId val="50410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05864"/>
        <c:crosses val="autoZero"/>
        <c:auto val="1"/>
        <c:lblAlgn val="ctr"/>
        <c:lblOffset val="100"/>
        <c:noMultiLvlLbl val="0"/>
      </c:catAx>
      <c:valAx>
        <c:axId val="504105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0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6.0613859999999997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160800"/>
        <c:axId val="498161192"/>
      </c:barChart>
      <c:catAx>
        <c:axId val="49816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161192"/>
        <c:crosses val="autoZero"/>
        <c:auto val="1"/>
        <c:lblAlgn val="ctr"/>
        <c:lblOffset val="100"/>
        <c:noMultiLvlLbl val="0"/>
      </c:catAx>
      <c:valAx>
        <c:axId val="49816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16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7370.527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06648"/>
        <c:axId val="504107040"/>
      </c:barChart>
      <c:catAx>
        <c:axId val="50410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07040"/>
        <c:crosses val="autoZero"/>
        <c:auto val="1"/>
        <c:lblAlgn val="ctr"/>
        <c:lblOffset val="100"/>
        <c:noMultiLvlLbl val="0"/>
      </c:catAx>
      <c:valAx>
        <c:axId val="50410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0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23.430204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07824"/>
        <c:axId val="504108216"/>
      </c:barChart>
      <c:catAx>
        <c:axId val="50410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08216"/>
        <c:crosses val="autoZero"/>
        <c:auto val="1"/>
        <c:lblAlgn val="ctr"/>
        <c:lblOffset val="100"/>
        <c:noMultiLvlLbl val="0"/>
      </c:catAx>
      <c:valAx>
        <c:axId val="504108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0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3.5136728000000002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09000"/>
        <c:axId val="504109392"/>
      </c:barChart>
      <c:catAx>
        <c:axId val="50410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09392"/>
        <c:crosses val="autoZero"/>
        <c:auto val="1"/>
        <c:lblAlgn val="ctr"/>
        <c:lblOffset val="100"/>
        <c:noMultiLvlLbl val="0"/>
      </c:catAx>
      <c:valAx>
        <c:axId val="50410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0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295.86200000000002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161976"/>
        <c:axId val="498162368"/>
      </c:barChart>
      <c:catAx>
        <c:axId val="49816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162368"/>
        <c:crosses val="autoZero"/>
        <c:auto val="1"/>
        <c:lblAlgn val="ctr"/>
        <c:lblOffset val="100"/>
        <c:noMultiLvlLbl val="0"/>
      </c:catAx>
      <c:valAx>
        <c:axId val="498162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16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2.1419554000000001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163152"/>
        <c:axId val="498163544"/>
      </c:barChart>
      <c:catAx>
        <c:axId val="49816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163544"/>
        <c:crosses val="autoZero"/>
        <c:auto val="1"/>
        <c:lblAlgn val="ctr"/>
        <c:lblOffset val="100"/>
        <c:noMultiLvlLbl val="0"/>
      </c:catAx>
      <c:valAx>
        <c:axId val="498163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16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31.301226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164328"/>
        <c:axId val="498164720"/>
      </c:barChart>
      <c:catAx>
        <c:axId val="49816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164720"/>
        <c:crosses val="autoZero"/>
        <c:auto val="1"/>
        <c:lblAlgn val="ctr"/>
        <c:lblOffset val="100"/>
        <c:noMultiLvlLbl val="0"/>
      </c:catAx>
      <c:valAx>
        <c:axId val="49816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16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3.5136728000000002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165504"/>
        <c:axId val="498165896"/>
      </c:barChart>
      <c:catAx>
        <c:axId val="49816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165896"/>
        <c:crosses val="autoZero"/>
        <c:auto val="1"/>
        <c:lblAlgn val="ctr"/>
        <c:lblOffset val="100"/>
        <c:noMultiLvlLbl val="0"/>
      </c:catAx>
      <c:valAx>
        <c:axId val="49816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1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906.4171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966168"/>
        <c:axId val="499966560"/>
      </c:barChart>
      <c:catAx>
        <c:axId val="49996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966560"/>
        <c:crosses val="autoZero"/>
        <c:auto val="1"/>
        <c:lblAlgn val="ctr"/>
        <c:lblOffset val="100"/>
        <c:noMultiLvlLbl val="0"/>
      </c:catAx>
      <c:valAx>
        <c:axId val="49996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96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14.885149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967344"/>
        <c:axId val="499967736"/>
      </c:barChart>
      <c:catAx>
        <c:axId val="49996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967736"/>
        <c:crosses val="autoZero"/>
        <c:auto val="1"/>
        <c:lblAlgn val="ctr"/>
        <c:lblOffset val="100"/>
        <c:noMultiLvlLbl val="0"/>
      </c:catAx>
      <c:valAx>
        <c:axId val="49996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96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장성현, ID : H1900114)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14:19:49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2200</v>
      </c>
      <c r="C6" s="60">
        <f>'DRIs DATA 입력'!C6</f>
        <v>3998.2348999999999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116.17507999999999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37.560626999999997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79.242999999999995</v>
      </c>
      <c r="G8" s="60">
        <f>'DRIs DATA 입력'!G8</f>
        <v>7.133</v>
      </c>
      <c r="H8" s="60">
        <f>'DRIs DATA 입력'!H8</f>
        <v>13.622999999999999</v>
      </c>
      <c r="I8" s="47"/>
      <c r="J8" s="60" t="s">
        <v>217</v>
      </c>
      <c r="K8" s="60">
        <f>'DRIs DATA 입력'!K8</f>
        <v>5.423</v>
      </c>
      <c r="L8" s="60">
        <f>'DRIs DATA 입력'!L8</f>
        <v>8.5570000000000004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689.44159999999999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29.062760999999998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6.0613859999999997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295.86200000000002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122.22823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3.0350041000000001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2.1419554000000001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31.301226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3.5136728000000002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906.4171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14.885149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4.2065476999999998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2.6820680000000001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734.97546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2217.2296999999999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7370.527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4808.0986000000003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137.32727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220.42024000000001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23.430204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19.227087000000001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1640.0650000000001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0.40142339999999999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6.8051624000000004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195.07352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167.93723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276</v>
      </c>
      <c r="B1" s="62" t="s">
        <v>287</v>
      </c>
      <c r="G1" s="63" t="s">
        <v>277</v>
      </c>
      <c r="H1" s="62" t="s">
        <v>288</v>
      </c>
    </row>
    <row r="3" spans="1:27" x14ac:dyDescent="0.4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289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281</v>
      </c>
      <c r="V4" s="70"/>
      <c r="W4" s="70"/>
      <c r="X4" s="70"/>
      <c r="Y4" s="70"/>
      <c r="Z4" s="70"/>
    </row>
    <row r="5" spans="1:27" x14ac:dyDescent="0.4">
      <c r="A5" s="66"/>
      <c r="B5" s="66" t="s">
        <v>282</v>
      </c>
      <c r="C5" s="66" t="s">
        <v>290</v>
      </c>
      <c r="E5" s="66"/>
      <c r="F5" s="66" t="s">
        <v>291</v>
      </c>
      <c r="G5" s="66" t="s">
        <v>292</v>
      </c>
      <c r="H5" s="66" t="s">
        <v>293</v>
      </c>
      <c r="J5" s="66"/>
      <c r="K5" s="66" t="s">
        <v>294</v>
      </c>
      <c r="L5" s="66" t="s">
        <v>295</v>
      </c>
      <c r="N5" s="66"/>
      <c r="O5" s="66" t="s">
        <v>296</v>
      </c>
      <c r="P5" s="66" t="s">
        <v>297</v>
      </c>
      <c r="Q5" s="66" t="s">
        <v>298</v>
      </c>
      <c r="R5" s="66" t="s">
        <v>299</v>
      </c>
      <c r="S5" s="66" t="s">
        <v>300</v>
      </c>
      <c r="U5" s="66"/>
      <c r="V5" s="66" t="s">
        <v>296</v>
      </c>
      <c r="W5" s="66" t="s">
        <v>297</v>
      </c>
      <c r="X5" s="66" t="s">
        <v>298</v>
      </c>
      <c r="Y5" s="66" t="s">
        <v>299</v>
      </c>
      <c r="Z5" s="66" t="s">
        <v>300</v>
      </c>
    </row>
    <row r="6" spans="1:27" x14ac:dyDescent="0.4">
      <c r="A6" s="66" t="s">
        <v>279</v>
      </c>
      <c r="B6" s="66">
        <v>2200</v>
      </c>
      <c r="C6" s="66">
        <v>3998.2348999999999</v>
      </c>
      <c r="E6" s="66" t="s">
        <v>283</v>
      </c>
      <c r="F6" s="66">
        <v>55</v>
      </c>
      <c r="G6" s="66">
        <v>15</v>
      </c>
      <c r="H6" s="66">
        <v>7</v>
      </c>
      <c r="J6" s="66" t="s">
        <v>283</v>
      </c>
      <c r="K6" s="66">
        <v>0.1</v>
      </c>
      <c r="L6" s="66">
        <v>4</v>
      </c>
      <c r="N6" s="66" t="s">
        <v>284</v>
      </c>
      <c r="O6" s="66">
        <v>50</v>
      </c>
      <c r="P6" s="66">
        <v>60</v>
      </c>
      <c r="Q6" s="66">
        <v>0</v>
      </c>
      <c r="R6" s="66">
        <v>0</v>
      </c>
      <c r="S6" s="66">
        <v>116.17507999999999</v>
      </c>
      <c r="U6" s="66" t="s">
        <v>301</v>
      </c>
      <c r="V6" s="66">
        <v>0</v>
      </c>
      <c r="W6" s="66">
        <v>0</v>
      </c>
      <c r="X6" s="66">
        <v>25</v>
      </c>
      <c r="Y6" s="66">
        <v>0</v>
      </c>
      <c r="Z6" s="66">
        <v>37.560626999999997</v>
      </c>
    </row>
    <row r="7" spans="1:27" x14ac:dyDescent="0.4">
      <c r="E7" s="66" t="s">
        <v>302</v>
      </c>
      <c r="F7" s="66">
        <v>65</v>
      </c>
      <c r="G7" s="66">
        <v>30</v>
      </c>
      <c r="H7" s="66">
        <v>20</v>
      </c>
      <c r="J7" s="66" t="s">
        <v>302</v>
      </c>
      <c r="K7" s="66">
        <v>1</v>
      </c>
      <c r="L7" s="66">
        <v>10</v>
      </c>
    </row>
    <row r="8" spans="1:27" x14ac:dyDescent="0.4">
      <c r="E8" s="66" t="s">
        <v>285</v>
      </c>
      <c r="F8" s="66">
        <v>79.242999999999995</v>
      </c>
      <c r="G8" s="66">
        <v>7.133</v>
      </c>
      <c r="H8" s="66">
        <v>13.622999999999999</v>
      </c>
      <c r="J8" s="66" t="s">
        <v>285</v>
      </c>
      <c r="K8" s="66">
        <v>5.423</v>
      </c>
      <c r="L8" s="66">
        <v>8.5570000000000004</v>
      </c>
    </row>
    <row r="13" spans="1:27" x14ac:dyDescent="0.4">
      <c r="A13" s="71" t="s">
        <v>303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304</v>
      </c>
      <c r="B14" s="70"/>
      <c r="C14" s="70"/>
      <c r="D14" s="70"/>
      <c r="E14" s="70"/>
      <c r="F14" s="70"/>
      <c r="H14" s="70" t="s">
        <v>305</v>
      </c>
      <c r="I14" s="70"/>
      <c r="J14" s="70"/>
      <c r="K14" s="70"/>
      <c r="L14" s="70"/>
      <c r="M14" s="70"/>
      <c r="O14" s="70" t="s">
        <v>306</v>
      </c>
      <c r="P14" s="70"/>
      <c r="Q14" s="70"/>
      <c r="R14" s="70"/>
      <c r="S14" s="70"/>
      <c r="T14" s="70"/>
      <c r="V14" s="70" t="s">
        <v>307</v>
      </c>
      <c r="W14" s="70"/>
      <c r="X14" s="70"/>
      <c r="Y14" s="70"/>
      <c r="Z14" s="70"/>
      <c r="AA14" s="70"/>
    </row>
    <row r="15" spans="1:27" x14ac:dyDescent="0.4">
      <c r="A15" s="66"/>
      <c r="B15" s="66" t="s">
        <v>296</v>
      </c>
      <c r="C15" s="66" t="s">
        <v>297</v>
      </c>
      <c r="D15" s="66" t="s">
        <v>298</v>
      </c>
      <c r="E15" s="66" t="s">
        <v>299</v>
      </c>
      <c r="F15" s="66" t="s">
        <v>300</v>
      </c>
      <c r="H15" s="66"/>
      <c r="I15" s="66" t="s">
        <v>296</v>
      </c>
      <c r="J15" s="66" t="s">
        <v>297</v>
      </c>
      <c r="K15" s="66" t="s">
        <v>298</v>
      </c>
      <c r="L15" s="66" t="s">
        <v>299</v>
      </c>
      <c r="M15" s="66" t="s">
        <v>300</v>
      </c>
      <c r="O15" s="66"/>
      <c r="P15" s="66" t="s">
        <v>296</v>
      </c>
      <c r="Q15" s="66" t="s">
        <v>297</v>
      </c>
      <c r="R15" s="66" t="s">
        <v>298</v>
      </c>
      <c r="S15" s="66" t="s">
        <v>299</v>
      </c>
      <c r="T15" s="66" t="s">
        <v>300</v>
      </c>
      <c r="V15" s="66"/>
      <c r="W15" s="66" t="s">
        <v>296</v>
      </c>
      <c r="X15" s="66" t="s">
        <v>297</v>
      </c>
      <c r="Y15" s="66" t="s">
        <v>298</v>
      </c>
      <c r="Z15" s="66" t="s">
        <v>299</v>
      </c>
      <c r="AA15" s="66" t="s">
        <v>300</v>
      </c>
    </row>
    <row r="16" spans="1:27" x14ac:dyDescent="0.4">
      <c r="A16" s="66" t="s">
        <v>308</v>
      </c>
      <c r="B16" s="66">
        <v>530</v>
      </c>
      <c r="C16" s="66">
        <v>750</v>
      </c>
      <c r="D16" s="66">
        <v>0</v>
      </c>
      <c r="E16" s="66">
        <v>3000</v>
      </c>
      <c r="F16" s="66">
        <v>689.44159999999999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29.062760999999998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6.0613859999999997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295.86200000000002</v>
      </c>
    </row>
    <row r="23" spans="1:62" x14ac:dyDescent="0.4">
      <c r="A23" s="71" t="s">
        <v>309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310</v>
      </c>
      <c r="B24" s="70"/>
      <c r="C24" s="70"/>
      <c r="D24" s="70"/>
      <c r="E24" s="70"/>
      <c r="F24" s="70"/>
      <c r="H24" s="70" t="s">
        <v>311</v>
      </c>
      <c r="I24" s="70"/>
      <c r="J24" s="70"/>
      <c r="K24" s="70"/>
      <c r="L24" s="70"/>
      <c r="M24" s="70"/>
      <c r="O24" s="70" t="s">
        <v>312</v>
      </c>
      <c r="P24" s="70"/>
      <c r="Q24" s="70"/>
      <c r="R24" s="70"/>
      <c r="S24" s="70"/>
      <c r="T24" s="70"/>
      <c r="V24" s="70" t="s">
        <v>313</v>
      </c>
      <c r="W24" s="70"/>
      <c r="X24" s="70"/>
      <c r="Y24" s="70"/>
      <c r="Z24" s="70"/>
      <c r="AA24" s="70"/>
      <c r="AC24" s="70" t="s">
        <v>314</v>
      </c>
      <c r="AD24" s="70"/>
      <c r="AE24" s="70"/>
      <c r="AF24" s="70"/>
      <c r="AG24" s="70"/>
      <c r="AH24" s="70"/>
      <c r="AJ24" s="70" t="s">
        <v>315</v>
      </c>
      <c r="AK24" s="70"/>
      <c r="AL24" s="70"/>
      <c r="AM24" s="70"/>
      <c r="AN24" s="70"/>
      <c r="AO24" s="70"/>
      <c r="AQ24" s="70" t="s">
        <v>316</v>
      </c>
      <c r="AR24" s="70"/>
      <c r="AS24" s="70"/>
      <c r="AT24" s="70"/>
      <c r="AU24" s="70"/>
      <c r="AV24" s="70"/>
      <c r="AX24" s="70" t="s">
        <v>317</v>
      </c>
      <c r="AY24" s="70"/>
      <c r="AZ24" s="70"/>
      <c r="BA24" s="70"/>
      <c r="BB24" s="70"/>
      <c r="BC24" s="70"/>
      <c r="BE24" s="70" t="s">
        <v>318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296</v>
      </c>
      <c r="C25" s="66" t="s">
        <v>297</v>
      </c>
      <c r="D25" s="66" t="s">
        <v>298</v>
      </c>
      <c r="E25" s="66" t="s">
        <v>299</v>
      </c>
      <c r="F25" s="66" t="s">
        <v>300</v>
      </c>
      <c r="H25" s="66"/>
      <c r="I25" s="66" t="s">
        <v>296</v>
      </c>
      <c r="J25" s="66" t="s">
        <v>297</v>
      </c>
      <c r="K25" s="66" t="s">
        <v>298</v>
      </c>
      <c r="L25" s="66" t="s">
        <v>299</v>
      </c>
      <c r="M25" s="66" t="s">
        <v>300</v>
      </c>
      <c r="O25" s="66"/>
      <c r="P25" s="66" t="s">
        <v>296</v>
      </c>
      <c r="Q25" s="66" t="s">
        <v>297</v>
      </c>
      <c r="R25" s="66" t="s">
        <v>298</v>
      </c>
      <c r="S25" s="66" t="s">
        <v>299</v>
      </c>
      <c r="T25" s="66" t="s">
        <v>300</v>
      </c>
      <c r="V25" s="66"/>
      <c r="W25" s="66" t="s">
        <v>296</v>
      </c>
      <c r="X25" s="66" t="s">
        <v>297</v>
      </c>
      <c r="Y25" s="66" t="s">
        <v>298</v>
      </c>
      <c r="Z25" s="66" t="s">
        <v>299</v>
      </c>
      <c r="AA25" s="66" t="s">
        <v>300</v>
      </c>
      <c r="AC25" s="66"/>
      <c r="AD25" s="66" t="s">
        <v>296</v>
      </c>
      <c r="AE25" s="66" t="s">
        <v>297</v>
      </c>
      <c r="AF25" s="66" t="s">
        <v>298</v>
      </c>
      <c r="AG25" s="66" t="s">
        <v>299</v>
      </c>
      <c r="AH25" s="66" t="s">
        <v>300</v>
      </c>
      <c r="AJ25" s="66"/>
      <c r="AK25" s="66" t="s">
        <v>296</v>
      </c>
      <c r="AL25" s="66" t="s">
        <v>297</v>
      </c>
      <c r="AM25" s="66" t="s">
        <v>298</v>
      </c>
      <c r="AN25" s="66" t="s">
        <v>299</v>
      </c>
      <c r="AO25" s="66" t="s">
        <v>300</v>
      </c>
      <c r="AQ25" s="66"/>
      <c r="AR25" s="66" t="s">
        <v>296</v>
      </c>
      <c r="AS25" s="66" t="s">
        <v>297</v>
      </c>
      <c r="AT25" s="66" t="s">
        <v>298</v>
      </c>
      <c r="AU25" s="66" t="s">
        <v>299</v>
      </c>
      <c r="AV25" s="66" t="s">
        <v>300</v>
      </c>
      <c r="AX25" s="66"/>
      <c r="AY25" s="66" t="s">
        <v>296</v>
      </c>
      <c r="AZ25" s="66" t="s">
        <v>297</v>
      </c>
      <c r="BA25" s="66" t="s">
        <v>298</v>
      </c>
      <c r="BB25" s="66" t="s">
        <v>299</v>
      </c>
      <c r="BC25" s="66" t="s">
        <v>300</v>
      </c>
      <c r="BE25" s="66"/>
      <c r="BF25" s="66" t="s">
        <v>296</v>
      </c>
      <c r="BG25" s="66" t="s">
        <v>297</v>
      </c>
      <c r="BH25" s="66" t="s">
        <v>298</v>
      </c>
      <c r="BI25" s="66" t="s">
        <v>299</v>
      </c>
      <c r="BJ25" s="66" t="s">
        <v>300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122.22823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3.0350041000000001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2.1419554000000001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31.301226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3.5136728000000002</v>
      </c>
      <c r="AJ26" s="66" t="s">
        <v>319</v>
      </c>
      <c r="AK26" s="66">
        <v>320</v>
      </c>
      <c r="AL26" s="66">
        <v>400</v>
      </c>
      <c r="AM26" s="66">
        <v>0</v>
      </c>
      <c r="AN26" s="66">
        <v>1000</v>
      </c>
      <c r="AO26" s="66">
        <v>906.4171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14.885149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4.2065476999999998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2.6820680000000001</v>
      </c>
    </row>
    <row r="33" spans="1:68" x14ac:dyDescent="0.4">
      <c r="A33" s="71" t="s">
        <v>320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321</v>
      </c>
      <c r="B34" s="70"/>
      <c r="C34" s="70"/>
      <c r="D34" s="70"/>
      <c r="E34" s="70"/>
      <c r="F34" s="70"/>
      <c r="H34" s="70" t="s">
        <v>322</v>
      </c>
      <c r="I34" s="70"/>
      <c r="J34" s="70"/>
      <c r="K34" s="70"/>
      <c r="L34" s="70"/>
      <c r="M34" s="70"/>
      <c r="O34" s="70" t="s">
        <v>323</v>
      </c>
      <c r="P34" s="70"/>
      <c r="Q34" s="70"/>
      <c r="R34" s="70"/>
      <c r="S34" s="70"/>
      <c r="T34" s="70"/>
      <c r="V34" s="70" t="s">
        <v>324</v>
      </c>
      <c r="W34" s="70"/>
      <c r="X34" s="70"/>
      <c r="Y34" s="70"/>
      <c r="Z34" s="70"/>
      <c r="AA34" s="70"/>
      <c r="AC34" s="70" t="s">
        <v>325</v>
      </c>
      <c r="AD34" s="70"/>
      <c r="AE34" s="70"/>
      <c r="AF34" s="70"/>
      <c r="AG34" s="70"/>
      <c r="AH34" s="70"/>
      <c r="AJ34" s="70" t="s">
        <v>326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296</v>
      </c>
      <c r="C35" s="66" t="s">
        <v>297</v>
      </c>
      <c r="D35" s="66" t="s">
        <v>298</v>
      </c>
      <c r="E35" s="66" t="s">
        <v>299</v>
      </c>
      <c r="F35" s="66" t="s">
        <v>300</v>
      </c>
      <c r="H35" s="66"/>
      <c r="I35" s="66" t="s">
        <v>296</v>
      </c>
      <c r="J35" s="66" t="s">
        <v>297</v>
      </c>
      <c r="K35" s="66" t="s">
        <v>298</v>
      </c>
      <c r="L35" s="66" t="s">
        <v>299</v>
      </c>
      <c r="M35" s="66" t="s">
        <v>300</v>
      </c>
      <c r="O35" s="66"/>
      <c r="P35" s="66" t="s">
        <v>296</v>
      </c>
      <c r="Q35" s="66" t="s">
        <v>297</v>
      </c>
      <c r="R35" s="66" t="s">
        <v>298</v>
      </c>
      <c r="S35" s="66" t="s">
        <v>299</v>
      </c>
      <c r="T35" s="66" t="s">
        <v>300</v>
      </c>
      <c r="V35" s="66"/>
      <c r="W35" s="66" t="s">
        <v>296</v>
      </c>
      <c r="X35" s="66" t="s">
        <v>297</v>
      </c>
      <c r="Y35" s="66" t="s">
        <v>298</v>
      </c>
      <c r="Z35" s="66" t="s">
        <v>299</v>
      </c>
      <c r="AA35" s="66" t="s">
        <v>300</v>
      </c>
      <c r="AC35" s="66"/>
      <c r="AD35" s="66" t="s">
        <v>296</v>
      </c>
      <c r="AE35" s="66" t="s">
        <v>297</v>
      </c>
      <c r="AF35" s="66" t="s">
        <v>298</v>
      </c>
      <c r="AG35" s="66" t="s">
        <v>299</v>
      </c>
      <c r="AH35" s="66" t="s">
        <v>300</v>
      </c>
      <c r="AJ35" s="66"/>
      <c r="AK35" s="66" t="s">
        <v>296</v>
      </c>
      <c r="AL35" s="66" t="s">
        <v>297</v>
      </c>
      <c r="AM35" s="66" t="s">
        <v>298</v>
      </c>
      <c r="AN35" s="66" t="s">
        <v>299</v>
      </c>
      <c r="AO35" s="66" t="s">
        <v>300</v>
      </c>
    </row>
    <row r="36" spans="1:68" x14ac:dyDescent="0.4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734.97546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2217.2296999999999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7370.527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4808.0986000000003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137.32727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220.42024000000001</v>
      </c>
    </row>
    <row r="43" spans="1:68" x14ac:dyDescent="0.4">
      <c r="A43" s="71" t="s">
        <v>327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328</v>
      </c>
      <c r="B44" s="70"/>
      <c r="C44" s="70"/>
      <c r="D44" s="70"/>
      <c r="E44" s="70"/>
      <c r="F44" s="70"/>
      <c r="H44" s="70" t="s">
        <v>329</v>
      </c>
      <c r="I44" s="70"/>
      <c r="J44" s="70"/>
      <c r="K44" s="70"/>
      <c r="L44" s="70"/>
      <c r="M44" s="70"/>
      <c r="O44" s="70" t="s">
        <v>330</v>
      </c>
      <c r="P44" s="70"/>
      <c r="Q44" s="70"/>
      <c r="R44" s="70"/>
      <c r="S44" s="70"/>
      <c r="T44" s="70"/>
      <c r="V44" s="70" t="s">
        <v>331</v>
      </c>
      <c r="W44" s="70"/>
      <c r="X44" s="70"/>
      <c r="Y44" s="70"/>
      <c r="Z44" s="70"/>
      <c r="AA44" s="70"/>
      <c r="AC44" s="70" t="s">
        <v>332</v>
      </c>
      <c r="AD44" s="70"/>
      <c r="AE44" s="70"/>
      <c r="AF44" s="70"/>
      <c r="AG44" s="70"/>
      <c r="AH44" s="70"/>
      <c r="AJ44" s="70" t="s">
        <v>333</v>
      </c>
      <c r="AK44" s="70"/>
      <c r="AL44" s="70"/>
      <c r="AM44" s="70"/>
      <c r="AN44" s="70"/>
      <c r="AO44" s="70"/>
      <c r="AQ44" s="70" t="s">
        <v>334</v>
      </c>
      <c r="AR44" s="70"/>
      <c r="AS44" s="70"/>
      <c r="AT44" s="70"/>
      <c r="AU44" s="70"/>
      <c r="AV44" s="70"/>
      <c r="AX44" s="70" t="s">
        <v>335</v>
      </c>
      <c r="AY44" s="70"/>
      <c r="AZ44" s="70"/>
      <c r="BA44" s="70"/>
      <c r="BB44" s="70"/>
      <c r="BC44" s="70"/>
      <c r="BE44" s="70" t="s">
        <v>336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296</v>
      </c>
      <c r="C45" s="66" t="s">
        <v>297</v>
      </c>
      <c r="D45" s="66" t="s">
        <v>298</v>
      </c>
      <c r="E45" s="66" t="s">
        <v>299</v>
      </c>
      <c r="F45" s="66" t="s">
        <v>300</v>
      </c>
      <c r="H45" s="66"/>
      <c r="I45" s="66" t="s">
        <v>296</v>
      </c>
      <c r="J45" s="66" t="s">
        <v>297</v>
      </c>
      <c r="K45" s="66" t="s">
        <v>298</v>
      </c>
      <c r="L45" s="66" t="s">
        <v>299</v>
      </c>
      <c r="M45" s="66" t="s">
        <v>300</v>
      </c>
      <c r="O45" s="66"/>
      <c r="P45" s="66" t="s">
        <v>296</v>
      </c>
      <c r="Q45" s="66" t="s">
        <v>297</v>
      </c>
      <c r="R45" s="66" t="s">
        <v>298</v>
      </c>
      <c r="S45" s="66" t="s">
        <v>299</v>
      </c>
      <c r="T45" s="66" t="s">
        <v>300</v>
      </c>
      <c r="V45" s="66"/>
      <c r="W45" s="66" t="s">
        <v>296</v>
      </c>
      <c r="X45" s="66" t="s">
        <v>297</v>
      </c>
      <c r="Y45" s="66" t="s">
        <v>298</v>
      </c>
      <c r="Z45" s="66" t="s">
        <v>299</v>
      </c>
      <c r="AA45" s="66" t="s">
        <v>300</v>
      </c>
      <c r="AC45" s="66"/>
      <c r="AD45" s="66" t="s">
        <v>296</v>
      </c>
      <c r="AE45" s="66" t="s">
        <v>297</v>
      </c>
      <c r="AF45" s="66" t="s">
        <v>298</v>
      </c>
      <c r="AG45" s="66" t="s">
        <v>299</v>
      </c>
      <c r="AH45" s="66" t="s">
        <v>300</v>
      </c>
      <c r="AJ45" s="66"/>
      <c r="AK45" s="66" t="s">
        <v>296</v>
      </c>
      <c r="AL45" s="66" t="s">
        <v>297</v>
      </c>
      <c r="AM45" s="66" t="s">
        <v>298</v>
      </c>
      <c r="AN45" s="66" t="s">
        <v>299</v>
      </c>
      <c r="AO45" s="66" t="s">
        <v>300</v>
      </c>
      <c r="AQ45" s="66"/>
      <c r="AR45" s="66" t="s">
        <v>296</v>
      </c>
      <c r="AS45" s="66" t="s">
        <v>297</v>
      </c>
      <c r="AT45" s="66" t="s">
        <v>298</v>
      </c>
      <c r="AU45" s="66" t="s">
        <v>299</v>
      </c>
      <c r="AV45" s="66" t="s">
        <v>300</v>
      </c>
      <c r="AX45" s="66"/>
      <c r="AY45" s="66" t="s">
        <v>296</v>
      </c>
      <c r="AZ45" s="66" t="s">
        <v>297</v>
      </c>
      <c r="BA45" s="66" t="s">
        <v>298</v>
      </c>
      <c r="BB45" s="66" t="s">
        <v>299</v>
      </c>
      <c r="BC45" s="66" t="s">
        <v>300</v>
      </c>
      <c r="BE45" s="66"/>
      <c r="BF45" s="66" t="s">
        <v>296</v>
      </c>
      <c r="BG45" s="66" t="s">
        <v>297</v>
      </c>
      <c r="BH45" s="66" t="s">
        <v>298</v>
      </c>
      <c r="BI45" s="66" t="s">
        <v>299</v>
      </c>
      <c r="BJ45" s="66" t="s">
        <v>300</v>
      </c>
    </row>
    <row r="46" spans="1:68" x14ac:dyDescent="0.4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23.430204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19.227087000000001</v>
      </c>
      <c r="O46" s="66" t="s">
        <v>337</v>
      </c>
      <c r="P46" s="66">
        <v>600</v>
      </c>
      <c r="Q46" s="66">
        <v>800</v>
      </c>
      <c r="R46" s="66">
        <v>0</v>
      </c>
      <c r="S46" s="66">
        <v>10000</v>
      </c>
      <c r="T46" s="66">
        <v>1640.0650000000001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0.40142339999999999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6.8051624000000004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195.07352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167.93723</v>
      </c>
      <c r="AX46" s="66" t="s">
        <v>338</v>
      </c>
      <c r="AY46" s="66"/>
      <c r="AZ46" s="66"/>
      <c r="BA46" s="66"/>
      <c r="BB46" s="66"/>
      <c r="BC46" s="66"/>
      <c r="BE46" s="66" t="s">
        <v>339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340</v>
      </c>
      <c r="B2" s="62" t="s">
        <v>341</v>
      </c>
      <c r="C2" s="62" t="s">
        <v>286</v>
      </c>
      <c r="D2" s="62">
        <v>51</v>
      </c>
      <c r="E2" s="62">
        <v>3998.2348999999999</v>
      </c>
      <c r="F2" s="62">
        <v>675.75336000000004</v>
      </c>
      <c r="G2" s="62">
        <v>60.829067000000002</v>
      </c>
      <c r="H2" s="62">
        <v>38.078505999999997</v>
      </c>
      <c r="I2" s="62">
        <v>22.750565000000002</v>
      </c>
      <c r="J2" s="62">
        <v>116.17507999999999</v>
      </c>
      <c r="K2" s="62">
        <v>72.945549999999997</v>
      </c>
      <c r="L2" s="62">
        <v>43.229534000000001</v>
      </c>
      <c r="M2" s="62">
        <v>37.560626999999997</v>
      </c>
      <c r="N2" s="62">
        <v>3.3310635</v>
      </c>
      <c r="O2" s="62">
        <v>16.743580000000001</v>
      </c>
      <c r="P2" s="62">
        <v>2102.2085000000002</v>
      </c>
      <c r="Q2" s="62">
        <v>34.061787000000002</v>
      </c>
      <c r="R2" s="62">
        <v>689.44159999999999</v>
      </c>
      <c r="S2" s="62">
        <v>119.92655000000001</v>
      </c>
      <c r="T2" s="62">
        <v>6834.1809999999996</v>
      </c>
      <c r="U2" s="62">
        <v>6.0613859999999997</v>
      </c>
      <c r="V2" s="62">
        <v>29.062760999999998</v>
      </c>
      <c r="W2" s="62">
        <v>295.86200000000002</v>
      </c>
      <c r="X2" s="62">
        <v>122.22823</v>
      </c>
      <c r="Y2" s="62">
        <v>3.0350041000000001</v>
      </c>
      <c r="Z2" s="62">
        <v>2.1419554000000001</v>
      </c>
      <c r="AA2" s="62">
        <v>31.301226</v>
      </c>
      <c r="AB2" s="62">
        <v>3.5136728000000002</v>
      </c>
      <c r="AC2" s="62">
        <v>906.4171</v>
      </c>
      <c r="AD2" s="62">
        <v>14.885149</v>
      </c>
      <c r="AE2" s="62">
        <v>4.2065476999999998</v>
      </c>
      <c r="AF2" s="62">
        <v>2.6820680000000001</v>
      </c>
      <c r="AG2" s="62">
        <v>734.97546</v>
      </c>
      <c r="AH2" s="62">
        <v>487.85156000000001</v>
      </c>
      <c r="AI2" s="62">
        <v>247.12388999999999</v>
      </c>
      <c r="AJ2" s="62">
        <v>2217.2296999999999</v>
      </c>
      <c r="AK2" s="62">
        <v>7370.527</v>
      </c>
      <c r="AL2" s="62">
        <v>137.32727</v>
      </c>
      <c r="AM2" s="62">
        <v>4808.0986000000003</v>
      </c>
      <c r="AN2" s="62">
        <v>220.42024000000001</v>
      </c>
      <c r="AO2" s="62">
        <v>23.430204</v>
      </c>
      <c r="AP2" s="62">
        <v>16.755859999999998</v>
      </c>
      <c r="AQ2" s="62">
        <v>6.6743449999999998</v>
      </c>
      <c r="AR2" s="62">
        <v>19.227087000000001</v>
      </c>
      <c r="AS2" s="62">
        <v>1640.0650000000001</v>
      </c>
      <c r="AT2" s="62">
        <v>0.40142339999999999</v>
      </c>
      <c r="AU2" s="62">
        <v>6.8051624000000004</v>
      </c>
      <c r="AV2" s="62">
        <v>195.07352</v>
      </c>
      <c r="AW2" s="62">
        <v>167.93723</v>
      </c>
      <c r="AX2" s="62">
        <v>9.0813019999999994E-2</v>
      </c>
      <c r="AY2" s="62">
        <v>2.2519893999999998</v>
      </c>
      <c r="AZ2" s="62">
        <v>360.88387999999998</v>
      </c>
      <c r="BA2" s="62">
        <v>51.56297</v>
      </c>
      <c r="BB2" s="62">
        <v>14.166992</v>
      </c>
      <c r="BC2" s="62">
        <v>17.397856000000001</v>
      </c>
      <c r="BD2" s="62">
        <v>19.986799999999999</v>
      </c>
      <c r="BE2" s="62">
        <v>1.6856572999999999</v>
      </c>
      <c r="BF2" s="62">
        <v>6.4124603000000002</v>
      </c>
      <c r="BG2" s="62">
        <v>1.3877448000000001E-2</v>
      </c>
      <c r="BH2" s="62">
        <v>1.7172493E-2</v>
      </c>
      <c r="BI2" s="62">
        <v>1.27254985E-2</v>
      </c>
      <c r="BJ2" s="62">
        <v>6.3714129999999994E-2</v>
      </c>
      <c r="BK2" s="62">
        <v>1.067496E-3</v>
      </c>
      <c r="BL2" s="62">
        <v>0.340694</v>
      </c>
      <c r="BM2" s="62">
        <v>4.9317574999999998</v>
      </c>
      <c r="BN2" s="62">
        <v>1.2866719</v>
      </c>
      <c r="BO2" s="62">
        <v>74.343140000000005</v>
      </c>
      <c r="BP2" s="62">
        <v>13.347549000000001</v>
      </c>
      <c r="BQ2" s="62">
        <v>22.813611999999999</v>
      </c>
      <c r="BR2" s="62">
        <v>83.911550000000005</v>
      </c>
      <c r="BS2" s="62">
        <v>36.53192</v>
      </c>
      <c r="BT2" s="62">
        <v>15.636951</v>
      </c>
      <c r="BU2" s="62">
        <v>5.6899275999999999E-2</v>
      </c>
      <c r="BV2" s="62">
        <v>0.11556687</v>
      </c>
      <c r="BW2" s="62">
        <v>1.0636810000000001</v>
      </c>
      <c r="BX2" s="62">
        <v>2.1874592000000002</v>
      </c>
      <c r="BY2" s="62">
        <v>0.13871486</v>
      </c>
      <c r="BZ2" s="62">
        <v>1.0912297E-3</v>
      </c>
      <c r="CA2" s="62">
        <v>1.1153892000000001</v>
      </c>
      <c r="CB2" s="62">
        <v>4.9868923000000002E-2</v>
      </c>
      <c r="CC2" s="62">
        <v>0.21338697000000001</v>
      </c>
      <c r="CD2" s="62">
        <v>3.6120644</v>
      </c>
      <c r="CE2" s="62">
        <v>6.4753329999999998E-2</v>
      </c>
      <c r="CF2" s="62">
        <v>0.85296934999999996</v>
      </c>
      <c r="CG2" s="62">
        <v>4.9500000000000003E-7</v>
      </c>
      <c r="CH2" s="62">
        <v>7.9897830000000003E-2</v>
      </c>
      <c r="CI2" s="62">
        <v>1.5350491000000001E-2</v>
      </c>
      <c r="CJ2" s="62">
        <v>8.2095409999999998</v>
      </c>
      <c r="CK2" s="62">
        <v>1.6875422000000001E-2</v>
      </c>
      <c r="CL2" s="62">
        <v>0.74525050000000004</v>
      </c>
      <c r="CM2" s="62">
        <v>4.6364510000000001</v>
      </c>
      <c r="CN2" s="62">
        <v>4371.6122999999998</v>
      </c>
      <c r="CO2" s="62">
        <v>7332.6549999999997</v>
      </c>
      <c r="CP2" s="62">
        <v>3776.5169999999998</v>
      </c>
      <c r="CQ2" s="62">
        <v>1522.586</v>
      </c>
      <c r="CR2" s="62">
        <v>819.66380000000004</v>
      </c>
      <c r="CS2" s="62">
        <v>955.95776000000001</v>
      </c>
      <c r="CT2" s="62">
        <v>4159.7494999999999</v>
      </c>
      <c r="CU2" s="62">
        <v>2265.8649999999998</v>
      </c>
      <c r="CV2" s="62">
        <v>2993.9321</v>
      </c>
      <c r="CW2" s="62">
        <v>2500.7646</v>
      </c>
      <c r="CX2" s="62">
        <v>770.33119999999997</v>
      </c>
      <c r="CY2" s="62">
        <v>5790.4315999999999</v>
      </c>
      <c r="CZ2" s="62">
        <v>2409.0192999999999</v>
      </c>
      <c r="DA2" s="62">
        <v>6130.2236000000003</v>
      </c>
      <c r="DB2" s="62">
        <v>6352.7129999999997</v>
      </c>
      <c r="DC2" s="62">
        <v>8234.4869999999992</v>
      </c>
      <c r="DD2" s="62">
        <v>12558.052</v>
      </c>
      <c r="DE2" s="62">
        <v>2532.8607999999999</v>
      </c>
      <c r="DF2" s="62">
        <v>7044.1490000000003</v>
      </c>
      <c r="DG2" s="62">
        <v>2963.13</v>
      </c>
      <c r="DH2" s="62">
        <v>178.28176999999999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51.56297</v>
      </c>
      <c r="B6">
        <f>BB2</f>
        <v>14.166992</v>
      </c>
      <c r="C6">
        <f>BC2</f>
        <v>17.397856000000001</v>
      </c>
      <c r="D6">
        <f>BD2</f>
        <v>19.986799999999999</v>
      </c>
    </row>
    <row r="7" spans="1:113" x14ac:dyDescent="0.4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25034</v>
      </c>
      <c r="C2" s="57">
        <f ca="1">YEAR(TODAY())-YEAR(B2)+IF(TODAY()&gt;=DATE(YEAR(TODAY()),MONTH(B2),DAY(B2)),0,-1)</f>
        <v>51</v>
      </c>
      <c r="E2" s="53">
        <v>169</v>
      </c>
      <c r="F2" s="54" t="s">
        <v>40</v>
      </c>
      <c r="G2" s="53">
        <v>64</v>
      </c>
      <c r="H2" s="52" t="s">
        <v>42</v>
      </c>
      <c r="I2" s="73">
        <f>ROUND(G3/E3^2,1)</f>
        <v>22.4</v>
      </c>
    </row>
    <row r="3" spans="1:9" x14ac:dyDescent="0.4">
      <c r="E3" s="52">
        <f>E2/100</f>
        <v>1.69</v>
      </c>
      <c r="F3" s="52" t="s">
        <v>41</v>
      </c>
      <c r="G3" s="52">
        <f>G2</f>
        <v>64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43829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장성현, ID : H1900114)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14:19:49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43829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51</v>
      </c>
      <c r="G12" s="152"/>
      <c r="H12" s="152"/>
      <c r="I12" s="152"/>
      <c r="K12" s="123">
        <f>'개인정보 및 신체계측 입력'!E2</f>
        <v>169</v>
      </c>
      <c r="L12" s="124"/>
      <c r="M12" s="117">
        <f>'개인정보 및 신체계측 입력'!G2</f>
        <v>64</v>
      </c>
      <c r="N12" s="118"/>
      <c r="O12" s="113" t="s">
        <v>272</v>
      </c>
      <c r="P12" s="107"/>
      <c r="Q12" s="110">
        <f>'개인정보 및 신체계측 입력'!I2</f>
        <v>22.4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장성현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79.242999999999995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7.133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13.622999999999999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8.6</v>
      </c>
      <c r="L72" s="37" t="s">
        <v>54</v>
      </c>
      <c r="M72" s="37">
        <f>ROUND('DRIs DATA'!K8,1)</f>
        <v>5.4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91.93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242.19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122.23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234.24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91.87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491.37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234.3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2020-03-12T06:39:46Z</dcterms:modified>
</cp:coreProperties>
</file>