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<sst xmlns="http://schemas.openxmlformats.org/spreadsheetml/2006/main" count="692" uniqueCount="347">
  <si>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</si>
  <si>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</si>
  <si>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</si>
  <si>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</si>
  <si>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</si>
  <si>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</si>
  <si>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</si>
  <si>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</si>
  <si>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</si>
  <si>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</si>
  <si>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</si>
  <si>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</si>
  <si>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</si>
  <si>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</si>
  <si>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</si>
  <si>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</si>
  <si>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</si>
  <si>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</si>
  <si>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</si>
  <si>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</si>
  <si>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</si>
  <si>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</si>
  <si>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</si>
  <si>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</si>
  <si>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</si>
  <si>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</si>
  <si>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</si>
  <si>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</si>
  <si>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</si>
  <si>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</si>
  <si>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</si>
  <si>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</si>
  <si>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</si>
  <si>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</si>
  <si>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</si>
  <si>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</si>
  <si>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</si>
  <si>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</si>
  <si>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</si>
  <si>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</si>
  <si>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</si>
  <si>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</si>
  <si>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</si>
  <si>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</si>
  <si>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</si>
  <si>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</si>
  <si>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</si>
  <si>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</si>
  <si>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</si>
  <si>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</si>
  <si>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</si>
  <si>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</si>
  <si>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</si>
  <si>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</si>
  <si>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</si>
  <si>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</si>
  <si>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</si>
  <si>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</si>
  <si>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</si>
  <si>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</si>
  <si>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</si>
  <si>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</si>
  <si>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</si>
  <si>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</si>
  <si>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</si>
  <si>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</si>
  <si>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</si>
  <si>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</si>
  <si>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</si>
  <si>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</si>
  <si>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</si>
  <si>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</si>
  <si>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</si>
  <si>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</si>
  <si>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</si>
  <si>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</si>
  <si>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</si>
  <si>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</si>
  <si>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</si>
  <si>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</si>
  <si>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</si>
  <si>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</si>
  <si>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</si>
  <si>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</si>
  <si>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</si>
  <si>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</si>
  <si>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</si>
  <si>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</si>
  <si>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</si>
  <si>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</si>
  <si>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</si>
  <si>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</si>
  <si>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</si>
  <si>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</si>
  <si>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</si>
  <si>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</si>
  <si>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</si>
  <si>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</si>
  <si>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</si>
  <si>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</si>
  <si>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</si>
  <si>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</si>
  <si>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</si>
  <si>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</si>
  <si>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</si>
  <si>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</si>
  <si>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</si>
  <si>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</si>
  <si>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</si>
  <si>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</si>
  <si>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</si>
  <si>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</si>
  <si>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</si>
  <si>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</si>
  <si>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</si>
  <si>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</si>
  <si>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</si>
  <si>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</si>
  <si>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</si>
  <si>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</si>
  <si>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</si>
  <si>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</si>
  <si>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</si>
  <si>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</si>
  <si>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</si>
  <si>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</si>
  <si>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</si>
  <si>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</si>
  <si>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</si>
  <si>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</si>
  <si>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</si>
  <si>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</si>
  <si>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</si>
  <si>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</si>
  <si>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</si>
  <si>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</si>
  <si>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</si>
  <si>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</si>
  <si>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</si>
  <si>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</si>
  <si>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</si>
  <si>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</si>
  <si>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</si>
  <si>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</si>
  <si>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</si>
  <si>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</si>
  <si>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</si>
  <si>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</si>
  <si>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</si>
  <si>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</si>
  <si>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</si>
  <si>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</si>
  <si>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</si>
  <si>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</si>
  <si>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</si>
  <si>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</si>
  <si>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</si>
  <si>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</si>
  <si>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</si>
  <si>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</si>
  <si>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</si>
  <si>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</si>
  <si>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</si>
  <si>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</si>
  <si>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</si>
  <si>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</si>
  <si>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</si>
  <si>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</si>
  <si>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</si>
  <si>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</si>
  <si>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</si>
  <si>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</si>
  <si>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</si>
  <si>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</si>
  <si>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</si>
  <si>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</si>
  <si>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</si>
  <si>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</si>
  <si>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</si>
  <si>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</si>
  <si>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</si>
  <si>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</si>
  <si>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</si>
  <si>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</si>
  <si>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</si>
  <si>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</si>
  <si>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</si>
  <si>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</si>
  <si>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</si>
  <si>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</si>
  <si>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</si>
  <si>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</si>
  <si>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</si>
  <si>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</si>
  <si>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</si>
  <si>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</si>
  <si>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</si>
  <si>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</si>
  <si>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</si>
  <si>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</si>
  <si>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</si>
  <si>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</si>
  <si>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</si>
  <si>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</si>
  <si>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</si>
  <si>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</si>
  <si>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</si>
  <si>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</si>
  <si>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</si>
  <si>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</si>
  <si>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</si>
  <si>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</si>
  <si>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</si>
  <si>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</si>
  <si>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</si>
  <si>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</si>
  <si>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</si>
  <si>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</si>
  <si>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</si>
  <si>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</si>
  <si>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</si>
  <si>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</si>
  <si>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</si>
  <si>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</si>
  <si>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</si>
  <si>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</si>
  <si>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</si>
  <si>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</si>
  <si>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</si>
  <si>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</si>
  <si>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</si>
  <si>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</si>
  <si>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</si>
  <si>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</si>
  <si>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</si>
  <si>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</si>
  <si>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</si>
  <si>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</si>
  <si>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</si>
  <si>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</si>
  <si>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</si>
  <si>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</si>
  <si>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</si>
  <si>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</si>
  <si>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</si>
  <si>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</si>
  <si>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</si>
  <si>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</si>
  <si>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</si>
  <si>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</si>
  <si>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</si>
  <si>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</si>
  <si>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</si>
  <si>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</si>
  <si>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</si>
  <si>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</si>
  <si>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</si>
  <si>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</si>
  <si>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</si>
  <si>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</si>
  <si>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</si>
  <si>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</si>
  <si>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</si>
  <si>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</si>
  <si>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</si>
  <si>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</si>
  <si>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</si>
  <si>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</si>
  <si>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</si>
  <si>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</si>
  <si>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</si>
  <si>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</si>
  <si>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</si>
  <si>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</si>
  <si>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</si>
  <si>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</si>
  <si>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</si>
  <si>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</si>
  <si>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</si>
  <si>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</si>
  <si>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</si>
  <si>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</si>
  <si>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</si>
  <si>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</si>
  <si>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</si>
  <si>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</si>
  <si>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</si>
  <si>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</si>
  <si>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</si>
  <si>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</si>
  <si>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</si>
  <si>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</si>
  <si>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</si>
  <si>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</si>
  <si>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</si>
  <si>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</si>
  <si>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</si>
  <si>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</si>
  <si>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</si>
  <si>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</si>
  <si>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</si>
  <si>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</si>
  <si>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</si>
  <si>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</si>
  <si>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</si>
  <si>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</si>
  <si>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</si>
  <si>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M</t>
  </si>
  <si>
    <t>(설문지 : FFQ 95문항 설문지, 사용자 : 강희준, ID : H1900115)</t>
  </si>
  <si>
    <t>2020년 03월 12일 14:18:37</t>
  </si>
  <si>
    <t>섭취량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</si>
  <si>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</si>
  <si>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</si>
  <si>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</si>
  <si>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</si>
  <si>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</si>
  <si>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</si>
  <si>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</si>
  <si>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</si>
  <si>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</si>
  <si>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</si>
  <si>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</si>
  <si>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</si>
  <si>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</si>
  <si>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</si>
  <si>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</si>
  <si>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</si>
  <si>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</si>
  <si>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</si>
  <si>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</si>
  <si>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</si>
  <si>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</si>
  <si>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</si>
  <si>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</si>
  <si>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</si>
  <si>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</si>
  <si>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</si>
  <si>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</si>
  <si>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</si>
  <si>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</si>
  <si>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</si>
  <si>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</si>
  <si>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</si>
  <si>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</si>
  <si>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</si>
  <si>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H1900115</t>
  </si>
  <si>
    <t>강희준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</si>
</sst>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116.987015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330984"/>
        <c:axId val="536011976"/>
      </c:barChart>
      <c:catAx>
        <c:axId val="11533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1976"/>
        <c:crosses val="autoZero"/>
        <c:auto val="1"/>
        <c:lblAlgn val="ctr"/>
        <c:lblOffset val="100"/>
        <c:noMultiLvlLbl val="0"/>
      </c:catAx>
      <c:valAx>
        <c:axId val="536011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33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4.0893670000000002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8040"/>
        <c:axId val="497878432"/>
      </c:barChart>
      <c:catAx>
        <c:axId val="497878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8432"/>
        <c:crosses val="autoZero"/>
        <c:auto val="1"/>
        <c:lblAlgn val="ctr"/>
        <c:lblOffset val="100"/>
        <c:noMultiLvlLbl val="0"/>
      </c:catAx>
      <c:valAx>
        <c:axId val="49787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8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2.1768657999999999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9216"/>
        <c:axId val="497879608"/>
      </c:barChart>
      <c:catAx>
        <c:axId val="49787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9608"/>
        <c:crosses val="autoZero"/>
        <c:auto val="1"/>
        <c:lblAlgn val="ctr"/>
        <c:lblOffset val="100"/>
        <c:noMultiLvlLbl val="0"/>
      </c:catAx>
      <c:valAx>
        <c:axId val="49787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1737.0926999999999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80392"/>
        <c:axId val="497880784"/>
      </c:barChart>
      <c:catAx>
        <c:axId val="49788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80784"/>
        <c:crosses val="autoZero"/>
        <c:auto val="1"/>
        <c:lblAlgn val="ctr"/>
        <c:lblOffset val="100"/>
        <c:noMultiLvlLbl val="0"/>
      </c:catAx>
      <c:valAx>
        <c:axId val="49788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8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4410.5389999999998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81568"/>
        <c:axId val="497881960"/>
      </c:barChart>
      <c:catAx>
        <c:axId val="49788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81960"/>
        <c:crosses val="autoZero"/>
        <c:auto val="1"/>
        <c:lblAlgn val="ctr"/>
        <c:lblOffset val="100"/>
        <c:noMultiLvlLbl val="0"/>
      </c:catAx>
      <c:valAx>
        <c:axId val="4978819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8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113.86136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82744"/>
        <c:axId val="497883136"/>
      </c:barChart>
      <c:catAx>
        <c:axId val="49788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83136"/>
        <c:crosses val="autoZero"/>
        <c:auto val="1"/>
        <c:lblAlgn val="ctr"/>
        <c:lblOffset val="100"/>
        <c:noMultiLvlLbl val="0"/>
      </c:catAx>
      <c:valAx>
        <c:axId val="497883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195.64887999999999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87616"/>
        <c:axId val="115688008"/>
      </c:barChart>
      <c:catAx>
        <c:axId val="1156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88008"/>
        <c:crosses val="autoZero"/>
        <c:auto val="1"/>
        <c:lblAlgn val="ctr"/>
        <c:lblOffset val="100"/>
        <c:noMultiLvlLbl val="0"/>
      </c:catAx>
      <c:valAx>
        <c:axId val="11568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16.266231999999999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88792"/>
        <c:axId val="115689184"/>
      </c:barChart>
      <c:catAx>
        <c:axId val="115688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89184"/>
        <c:crosses val="autoZero"/>
        <c:auto val="1"/>
        <c:lblAlgn val="ctr"/>
        <c:lblOffset val="100"/>
        <c:noMultiLvlLbl val="0"/>
      </c:catAx>
      <c:valAx>
        <c:axId val="115689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8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1226.287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89968"/>
        <c:axId val="115690360"/>
      </c:barChart>
      <c:catAx>
        <c:axId val="11568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90360"/>
        <c:crosses val="autoZero"/>
        <c:auto val="1"/>
        <c:lblAlgn val="ctr"/>
        <c:lblOffset val="100"/>
        <c:noMultiLvlLbl val="0"/>
      </c:catAx>
      <c:valAx>
        <c:axId val="1156903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8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0.12790519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91144"/>
        <c:axId val="115691536"/>
      </c:barChart>
      <c:catAx>
        <c:axId val="11569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91536"/>
        <c:crosses val="autoZero"/>
        <c:auto val="1"/>
        <c:lblAlgn val="ctr"/>
        <c:lblOffset val="100"/>
        <c:noMultiLvlLbl val="0"/>
      </c:catAx>
      <c:valAx>
        <c:axId val="115691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9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4.0178094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92320"/>
        <c:axId val="115692712"/>
      </c:barChart>
      <c:catAx>
        <c:axId val="11569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92712"/>
        <c:crosses val="autoZero"/>
        <c:auto val="1"/>
        <c:lblAlgn val="ctr"/>
        <c:lblOffset val="100"/>
        <c:noMultiLvlLbl val="0"/>
      </c:catAx>
      <c:valAx>
        <c:axId val="115692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9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33.226402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2760"/>
        <c:axId val="536013152"/>
      </c:barChart>
      <c:catAx>
        <c:axId val="53601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3152"/>
        <c:crosses val="autoZero"/>
        <c:auto val="1"/>
        <c:lblAlgn val="ctr"/>
        <c:lblOffset val="100"/>
        <c:noMultiLvlLbl val="0"/>
      </c:catAx>
      <c:valAx>
        <c:axId val="536013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428.73970000000003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93888"/>
        <c:axId val="115694280"/>
      </c:barChart>
      <c:catAx>
        <c:axId val="1156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5694280"/>
        <c:crosses val="autoZero"/>
        <c:auto val="1"/>
        <c:lblAlgn val="ctr"/>
        <c:lblOffset val="100"/>
        <c:noMultiLvlLbl val="0"/>
      </c:catAx>
      <c:valAx>
        <c:axId val="115694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140.04927000000001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5694672"/>
        <c:axId val="532661560"/>
      </c:barChart>
      <c:catAx>
        <c:axId val="11569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1560"/>
        <c:crosses val="autoZero"/>
        <c:auto val="1"/>
        <c:lblAlgn val="ctr"/>
        <c:lblOffset val="100"/>
        <c:noMultiLvlLbl val="0"/>
      </c:catAx>
      <c:valAx>
        <c:axId val="53266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569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5.73</c:v>
                </c:pt>
                <c:pt idx="1">
                  <c:v>23.177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62344"/>
        <c:axId val="532662736"/>
      </c:barChart>
      <c:catAx>
        <c:axId val="53266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2736"/>
        <c:crosses val="autoZero"/>
        <c:auto val="1"/>
        <c:lblAlgn val="ctr"/>
        <c:lblOffset val="100"/>
        <c:noMultiLvlLbl val="0"/>
      </c:catAx>
      <c:valAx>
        <c:axId val="532662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20.638500000000001</c:v>
                </c:pt>
                <c:pt idx="1">
                  <c:v>26.434324</c:v>
                </c:pt>
                <c:pt idx="2">
                  <c:v>22.716280000000001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682.98220000000003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63912"/>
        <c:axId val="532664304"/>
      </c:barChart>
      <c:catAx>
        <c:axId val="5326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4304"/>
        <c:crosses val="autoZero"/>
        <c:auto val="1"/>
        <c:lblAlgn val="ctr"/>
        <c:lblOffset val="100"/>
        <c:noMultiLvlLbl val="0"/>
      </c:catAx>
      <c:valAx>
        <c:axId val="5326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32.478428000000001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65088"/>
        <c:axId val="532665480"/>
      </c:barChart>
      <c:catAx>
        <c:axId val="5326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5480"/>
        <c:crosses val="autoZero"/>
        <c:auto val="1"/>
        <c:lblAlgn val="ctr"/>
        <c:lblOffset val="100"/>
        <c:noMultiLvlLbl val="0"/>
      </c:catAx>
      <c:valAx>
        <c:axId val="53266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68.004999999999995</c:v>
                </c:pt>
                <c:pt idx="1">
                  <c:v>12.760999999999999</c:v>
                </c:pt>
                <c:pt idx="2">
                  <c:v>19.233000000000001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2666264"/>
        <c:axId val="532666656"/>
      </c:barChart>
      <c:catAx>
        <c:axId val="53266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6656"/>
        <c:crosses val="autoZero"/>
        <c:auto val="1"/>
        <c:lblAlgn val="ctr"/>
        <c:lblOffset val="100"/>
        <c:noMultiLvlLbl val="0"/>
      </c:catAx>
      <c:valAx>
        <c:axId val="53266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3071.2336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67440"/>
        <c:axId val="532667832"/>
      </c:barChart>
      <c:catAx>
        <c:axId val="5326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7832"/>
        <c:crosses val="autoZero"/>
        <c:auto val="1"/>
        <c:lblAlgn val="ctr"/>
        <c:lblOffset val="100"/>
        <c:noMultiLvlLbl val="0"/>
      </c:catAx>
      <c:valAx>
        <c:axId val="532667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140.81697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668616"/>
        <c:axId val="532669008"/>
      </c:barChart>
      <c:catAx>
        <c:axId val="53266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669008"/>
        <c:crosses val="autoZero"/>
        <c:auto val="1"/>
        <c:lblAlgn val="ctr"/>
        <c:lblOffset val="100"/>
        <c:noMultiLvlLbl val="0"/>
      </c:catAx>
      <c:valAx>
        <c:axId val="53266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66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619.36569999999995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213344"/>
        <c:axId val="489213736"/>
      </c:barChart>
      <c:catAx>
        <c:axId val="48921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213736"/>
        <c:crosses val="autoZero"/>
        <c:auto val="1"/>
        <c:lblAlgn val="ctr"/>
        <c:lblOffset val="100"/>
        <c:noMultiLvlLbl val="0"/>
      </c:catAx>
      <c:valAx>
        <c:axId val="489213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2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6.7291856000000001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3936"/>
        <c:axId val="536014328"/>
      </c:barChart>
      <c:catAx>
        <c:axId val="53601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4328"/>
        <c:crosses val="autoZero"/>
        <c:auto val="1"/>
        <c:lblAlgn val="ctr"/>
        <c:lblOffset val="100"/>
        <c:noMultiLvlLbl val="0"/>
      </c:catAx>
      <c:valAx>
        <c:axId val="53601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7924.4939999999997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214520"/>
        <c:axId val="489214912"/>
      </c:barChart>
      <c:catAx>
        <c:axId val="489214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214912"/>
        <c:crosses val="autoZero"/>
        <c:auto val="1"/>
        <c:lblAlgn val="ctr"/>
        <c:lblOffset val="100"/>
        <c:noMultiLvlLbl val="0"/>
      </c:catAx>
      <c:valAx>
        <c:axId val="489214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214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23.451280000000001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215696"/>
        <c:axId val="489216088"/>
      </c:barChart>
      <c:catAx>
        <c:axId val="48921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216088"/>
        <c:crosses val="autoZero"/>
        <c:auto val="1"/>
        <c:lblAlgn val="ctr"/>
        <c:lblOffset val="100"/>
        <c:noMultiLvlLbl val="0"/>
      </c:catAx>
      <c:valAx>
        <c:axId val="489216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21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2.7829497000000001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9216872"/>
        <c:axId val="489217264"/>
      </c:barChart>
      <c:catAx>
        <c:axId val="48921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9217264"/>
        <c:crosses val="autoZero"/>
        <c:auto val="1"/>
        <c:lblAlgn val="ctr"/>
        <c:lblOffset val="100"/>
        <c:noMultiLvlLbl val="0"/>
      </c:catAx>
      <c:valAx>
        <c:axId val="489217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921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321.95263999999997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5112"/>
        <c:axId val="536015504"/>
      </c:barChart>
      <c:catAx>
        <c:axId val="53601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5504"/>
        <c:crosses val="autoZero"/>
        <c:auto val="1"/>
        <c:lblAlgn val="ctr"/>
        <c:lblOffset val="100"/>
        <c:noMultiLvlLbl val="0"/>
      </c:catAx>
      <c:valAx>
        <c:axId val="53601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2.3831904000000002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6288"/>
        <c:axId val="536016680"/>
      </c:barChart>
      <c:catAx>
        <c:axId val="5360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6680"/>
        <c:crosses val="autoZero"/>
        <c:auto val="1"/>
        <c:lblAlgn val="ctr"/>
        <c:lblOffset val="100"/>
        <c:noMultiLvlLbl val="0"/>
      </c:catAx>
      <c:valAx>
        <c:axId val="536016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24.927202000000001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7464"/>
        <c:axId val="536017856"/>
      </c:barChart>
      <c:catAx>
        <c:axId val="536017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7856"/>
        <c:crosses val="autoZero"/>
        <c:auto val="1"/>
        <c:lblAlgn val="ctr"/>
        <c:lblOffset val="100"/>
        <c:noMultiLvlLbl val="0"/>
      </c:catAx>
      <c:valAx>
        <c:axId val="53601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2.7829497000000001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18640"/>
        <c:axId val="536019032"/>
      </c:barChart>
      <c:catAx>
        <c:axId val="53601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19032"/>
        <c:crosses val="autoZero"/>
        <c:auto val="1"/>
        <c:lblAlgn val="ctr"/>
        <c:lblOffset val="100"/>
        <c:noMultiLvlLbl val="0"/>
      </c:catAx>
      <c:valAx>
        <c:axId val="53601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1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763.85442999999998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5688"/>
        <c:axId val="497876080"/>
      </c:barChart>
      <c:catAx>
        <c:axId val="497875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6080"/>
        <c:crosses val="autoZero"/>
        <c:auto val="1"/>
        <c:lblAlgn val="ctr"/>
        <c:lblOffset val="100"/>
        <c:noMultiLvlLbl val="0"/>
      </c:catAx>
      <c:valAx>
        <c:axId val="49787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15.637566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876864"/>
        <c:axId val="497877256"/>
      </c:barChart>
      <c:catAx>
        <c:axId val="49787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877256"/>
        <c:crosses val="autoZero"/>
        <c:auto val="1"/>
        <c:lblAlgn val="ctr"/>
        <c:lblOffset val="100"/>
        <c:noMultiLvlLbl val="0"/>
      </c:catAx>
      <c:valAx>
        <c:axId val="49787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87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강희준, ID : H1900115)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14:18:37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2400</v>
      </c>
      <c r="C6" s="60">
        <f>'DRIs DATA 입력'!C6</f>
        <v>3071.2336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116.987015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33.226402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68.004999999999995</v>
      </c>
      <c r="G8" s="60">
        <f>'DRIs DATA 입력'!G8</f>
        <v>12.760999999999999</v>
      </c>
      <c r="H8" s="60">
        <f>'DRIs DATA 입력'!H8</f>
        <v>19.233000000000001</v>
      </c>
      <c r="I8" s="47"/>
      <c r="J8" s="60" t="s">
        <v>217</v>
      </c>
      <c r="K8" s="60">
        <f>'DRIs DATA 입력'!K8</f>
        <v>5.73</v>
      </c>
      <c r="L8" s="60">
        <f>'DRIs DATA 입력'!L8</f>
        <v>23.177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682.98220000000003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32.478428000000001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6.7291856000000001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321.95263999999997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140.81697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2.9339726000000002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2.3831904000000002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24.927202000000001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2.7829497000000001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763.85442999999998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15.637566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4.0893670000000002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2.1768657999999999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619.36569999999995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1737.0926999999999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7924.4939999999997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4410.5389999999998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113.86136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195.64887999999999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23.451280000000001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16.266231999999999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1226.287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0.12790519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4.0178094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428.73970000000003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140.04927000000001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276</v>
      </c>
      <c r="B1" s="62" t="s">
        <v>308</v>
      </c>
      <c r="G1" s="63" t="s">
        <v>277</v>
      </c>
      <c r="H1" s="62" t="s">
        <v>309</v>
      </c>
    </row>
    <row r="3" spans="1:27" x14ac:dyDescent="0.4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282</v>
      </c>
      <c r="O4" s="70"/>
      <c r="P4" s="70"/>
      <c r="Q4" s="70"/>
      <c r="R4" s="70"/>
      <c r="S4" s="70"/>
      <c r="U4" s="70" t="s">
        <v>283</v>
      </c>
      <c r="V4" s="70"/>
      <c r="W4" s="70"/>
      <c r="X4" s="70"/>
      <c r="Y4" s="70"/>
      <c r="Z4" s="70"/>
    </row>
    <row r="5" spans="1:27" x14ac:dyDescent="0.4">
      <c r="A5" s="66"/>
      <c r="B5" s="66" t="s">
        <v>284</v>
      </c>
      <c r="C5" s="66" t="s">
        <v>310</v>
      </c>
      <c r="E5" s="66"/>
      <c r="F5" s="66" t="s">
        <v>51</v>
      </c>
      <c r="G5" s="66" t="s">
        <v>311</v>
      </c>
      <c r="H5" s="66" t="s">
        <v>312</v>
      </c>
      <c r="J5" s="66"/>
      <c r="K5" s="66" t="s">
        <v>313</v>
      </c>
      <c r="L5" s="66" t="s">
        <v>314</v>
      </c>
      <c r="N5" s="66"/>
      <c r="O5" s="66" t="s">
        <v>315</v>
      </c>
      <c r="P5" s="66" t="s">
        <v>316</v>
      </c>
      <c r="Q5" s="66" t="s">
        <v>317</v>
      </c>
      <c r="R5" s="66" t="s">
        <v>318</v>
      </c>
      <c r="S5" s="66" t="s">
        <v>319</v>
      </c>
      <c r="U5" s="66"/>
      <c r="V5" s="66" t="s">
        <v>315</v>
      </c>
      <c r="W5" s="66" t="s">
        <v>316</v>
      </c>
      <c r="X5" s="66" t="s">
        <v>317</v>
      </c>
      <c r="Y5" s="66" t="s">
        <v>318</v>
      </c>
      <c r="Z5" s="66" t="s">
        <v>319</v>
      </c>
    </row>
    <row r="6" spans="1:27" x14ac:dyDescent="0.4">
      <c r="A6" s="66" t="s">
        <v>320</v>
      </c>
      <c r="B6" s="66">
        <v>2400</v>
      </c>
      <c r="C6" s="66">
        <v>3071.2336</v>
      </c>
      <c r="E6" s="66" t="s">
        <v>321</v>
      </c>
      <c r="F6" s="66">
        <v>55</v>
      </c>
      <c r="G6" s="66">
        <v>15</v>
      </c>
      <c r="H6" s="66">
        <v>7</v>
      </c>
      <c r="J6" s="66" t="s">
        <v>321</v>
      </c>
      <c r="K6" s="66">
        <v>0.1</v>
      </c>
      <c r="L6" s="66">
        <v>4</v>
      </c>
      <c r="N6" s="66" t="s">
        <v>322</v>
      </c>
      <c r="O6" s="66">
        <v>50</v>
      </c>
      <c r="P6" s="66">
        <v>60</v>
      </c>
      <c r="Q6" s="66">
        <v>0</v>
      </c>
      <c r="R6" s="66">
        <v>0</v>
      </c>
      <c r="S6" s="66">
        <v>116.987015</v>
      </c>
      <c r="U6" s="66" t="s">
        <v>323</v>
      </c>
      <c r="V6" s="66">
        <v>0</v>
      </c>
      <c r="W6" s="66">
        <v>0</v>
      </c>
      <c r="X6" s="66">
        <v>25</v>
      </c>
      <c r="Y6" s="66">
        <v>0</v>
      </c>
      <c r="Z6" s="66">
        <v>33.226402</v>
      </c>
    </row>
    <row r="7" spans="1:27" x14ac:dyDescent="0.4">
      <c r="E7" s="66" t="s">
        <v>324</v>
      </c>
      <c r="F7" s="66">
        <v>65</v>
      </c>
      <c r="G7" s="66">
        <v>30</v>
      </c>
      <c r="H7" s="66">
        <v>20</v>
      </c>
      <c r="J7" s="66" t="s">
        <v>324</v>
      </c>
      <c r="K7" s="66">
        <v>1</v>
      </c>
      <c r="L7" s="66">
        <v>10</v>
      </c>
    </row>
    <row r="8" spans="1:27" x14ac:dyDescent="0.4">
      <c r="E8" s="66" t="s">
        <v>325</v>
      </c>
      <c r="F8" s="66">
        <v>68.004999999999995</v>
      </c>
      <c r="G8" s="66">
        <v>12.760999999999999</v>
      </c>
      <c r="H8" s="66">
        <v>19.233000000000001</v>
      </c>
      <c r="J8" s="66" t="s">
        <v>325</v>
      </c>
      <c r="K8" s="66">
        <v>5.73</v>
      </c>
      <c r="L8" s="66">
        <v>23.177</v>
      </c>
    </row>
    <row r="13" spans="1:27" x14ac:dyDescent="0.4">
      <c r="A13" s="71" t="s">
        <v>289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290</v>
      </c>
      <c r="B14" s="70"/>
      <c r="C14" s="70"/>
      <c r="D14" s="70"/>
      <c r="E14" s="70"/>
      <c r="F14" s="70"/>
      <c r="H14" s="70" t="s">
        <v>291</v>
      </c>
      <c r="I14" s="70"/>
      <c r="J14" s="70"/>
      <c r="K14" s="70"/>
      <c r="L14" s="70"/>
      <c r="M14" s="70"/>
      <c r="O14" s="70" t="s">
        <v>292</v>
      </c>
      <c r="P14" s="70"/>
      <c r="Q14" s="70"/>
      <c r="R14" s="70"/>
      <c r="S14" s="70"/>
      <c r="T14" s="70"/>
      <c r="V14" s="70" t="s">
        <v>293</v>
      </c>
      <c r="W14" s="70"/>
      <c r="X14" s="70"/>
      <c r="Y14" s="70"/>
      <c r="Z14" s="70"/>
      <c r="AA14" s="70"/>
    </row>
    <row r="15" spans="1:27" x14ac:dyDescent="0.4">
      <c r="A15" s="66"/>
      <c r="B15" s="66" t="s">
        <v>285</v>
      </c>
      <c r="C15" s="66" t="s">
        <v>286</v>
      </c>
      <c r="D15" s="66" t="s">
        <v>287</v>
      </c>
      <c r="E15" s="66" t="s">
        <v>288</v>
      </c>
      <c r="F15" s="66" t="s">
        <v>310</v>
      </c>
      <c r="H15" s="66"/>
      <c r="I15" s="66" t="s">
        <v>285</v>
      </c>
      <c r="J15" s="66" t="s">
        <v>286</v>
      </c>
      <c r="K15" s="66" t="s">
        <v>287</v>
      </c>
      <c r="L15" s="66" t="s">
        <v>288</v>
      </c>
      <c r="M15" s="66" t="s">
        <v>310</v>
      </c>
      <c r="O15" s="66"/>
      <c r="P15" s="66" t="s">
        <v>285</v>
      </c>
      <c r="Q15" s="66" t="s">
        <v>286</v>
      </c>
      <c r="R15" s="66" t="s">
        <v>287</v>
      </c>
      <c r="S15" s="66" t="s">
        <v>288</v>
      </c>
      <c r="T15" s="66" t="s">
        <v>310</v>
      </c>
      <c r="V15" s="66"/>
      <c r="W15" s="66" t="s">
        <v>285</v>
      </c>
      <c r="X15" s="66" t="s">
        <v>286</v>
      </c>
      <c r="Y15" s="66" t="s">
        <v>287</v>
      </c>
      <c r="Z15" s="66" t="s">
        <v>288</v>
      </c>
      <c r="AA15" s="66" t="s">
        <v>310</v>
      </c>
    </row>
    <row r="16" spans="1:27" x14ac:dyDescent="0.4">
      <c r="A16" s="66" t="s">
        <v>294</v>
      </c>
      <c r="B16" s="66">
        <v>550</v>
      </c>
      <c r="C16" s="66">
        <v>750</v>
      </c>
      <c r="D16" s="66">
        <v>0</v>
      </c>
      <c r="E16" s="66">
        <v>3000</v>
      </c>
      <c r="F16" s="66">
        <v>682.98220000000003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32.478428000000001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6.7291856000000001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321.95263999999997</v>
      </c>
    </row>
    <row r="23" spans="1:62" x14ac:dyDescent="0.4">
      <c r="A23" s="71" t="s">
        <v>295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296</v>
      </c>
      <c r="B24" s="70"/>
      <c r="C24" s="70"/>
      <c r="D24" s="70"/>
      <c r="E24" s="70"/>
      <c r="F24" s="70"/>
      <c r="H24" s="70" t="s">
        <v>297</v>
      </c>
      <c r="I24" s="70"/>
      <c r="J24" s="70"/>
      <c r="K24" s="70"/>
      <c r="L24" s="70"/>
      <c r="M24" s="70"/>
      <c r="O24" s="70" t="s">
        <v>298</v>
      </c>
      <c r="P24" s="70"/>
      <c r="Q24" s="70"/>
      <c r="R24" s="70"/>
      <c r="S24" s="70"/>
      <c r="T24" s="70"/>
      <c r="V24" s="70" t="s">
        <v>299</v>
      </c>
      <c r="W24" s="70"/>
      <c r="X24" s="70"/>
      <c r="Y24" s="70"/>
      <c r="Z24" s="70"/>
      <c r="AA24" s="70"/>
      <c r="AC24" s="70" t="s">
        <v>300</v>
      </c>
      <c r="AD24" s="70"/>
      <c r="AE24" s="70"/>
      <c r="AF24" s="70"/>
      <c r="AG24" s="70"/>
      <c r="AH24" s="70"/>
      <c r="AJ24" s="70" t="s">
        <v>301</v>
      </c>
      <c r="AK24" s="70"/>
      <c r="AL24" s="70"/>
      <c r="AM24" s="70"/>
      <c r="AN24" s="70"/>
      <c r="AO24" s="70"/>
      <c r="AQ24" s="70" t="s">
        <v>302</v>
      </c>
      <c r="AR24" s="70"/>
      <c r="AS24" s="70"/>
      <c r="AT24" s="70"/>
      <c r="AU24" s="70"/>
      <c r="AV24" s="70"/>
      <c r="AX24" s="70" t="s">
        <v>303</v>
      </c>
      <c r="AY24" s="70"/>
      <c r="AZ24" s="70"/>
      <c r="BA24" s="70"/>
      <c r="BB24" s="70"/>
      <c r="BC24" s="70"/>
      <c r="BE24" s="70" t="s">
        <v>304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285</v>
      </c>
      <c r="C25" s="66" t="s">
        <v>286</v>
      </c>
      <c r="D25" s="66" t="s">
        <v>287</v>
      </c>
      <c r="E25" s="66" t="s">
        <v>288</v>
      </c>
      <c r="F25" s="66" t="s">
        <v>310</v>
      </c>
      <c r="H25" s="66"/>
      <c r="I25" s="66" t="s">
        <v>285</v>
      </c>
      <c r="J25" s="66" t="s">
        <v>286</v>
      </c>
      <c r="K25" s="66" t="s">
        <v>287</v>
      </c>
      <c r="L25" s="66" t="s">
        <v>288</v>
      </c>
      <c r="M25" s="66" t="s">
        <v>310</v>
      </c>
      <c r="O25" s="66"/>
      <c r="P25" s="66" t="s">
        <v>285</v>
      </c>
      <c r="Q25" s="66" t="s">
        <v>286</v>
      </c>
      <c r="R25" s="66" t="s">
        <v>287</v>
      </c>
      <c r="S25" s="66" t="s">
        <v>288</v>
      </c>
      <c r="T25" s="66" t="s">
        <v>310</v>
      </c>
      <c r="V25" s="66"/>
      <c r="W25" s="66" t="s">
        <v>285</v>
      </c>
      <c r="X25" s="66" t="s">
        <v>286</v>
      </c>
      <c r="Y25" s="66" t="s">
        <v>287</v>
      </c>
      <c r="Z25" s="66" t="s">
        <v>288</v>
      </c>
      <c r="AA25" s="66" t="s">
        <v>310</v>
      </c>
      <c r="AC25" s="66"/>
      <c r="AD25" s="66" t="s">
        <v>285</v>
      </c>
      <c r="AE25" s="66" t="s">
        <v>286</v>
      </c>
      <c r="AF25" s="66" t="s">
        <v>287</v>
      </c>
      <c r="AG25" s="66" t="s">
        <v>288</v>
      </c>
      <c r="AH25" s="66" t="s">
        <v>310</v>
      </c>
      <c r="AJ25" s="66"/>
      <c r="AK25" s="66" t="s">
        <v>285</v>
      </c>
      <c r="AL25" s="66" t="s">
        <v>286</v>
      </c>
      <c r="AM25" s="66" t="s">
        <v>287</v>
      </c>
      <c r="AN25" s="66" t="s">
        <v>288</v>
      </c>
      <c r="AO25" s="66" t="s">
        <v>310</v>
      </c>
      <c r="AQ25" s="66"/>
      <c r="AR25" s="66" t="s">
        <v>285</v>
      </c>
      <c r="AS25" s="66" t="s">
        <v>286</v>
      </c>
      <c r="AT25" s="66" t="s">
        <v>287</v>
      </c>
      <c r="AU25" s="66" t="s">
        <v>288</v>
      </c>
      <c r="AV25" s="66" t="s">
        <v>310</v>
      </c>
      <c r="AX25" s="66"/>
      <c r="AY25" s="66" t="s">
        <v>285</v>
      </c>
      <c r="AZ25" s="66" t="s">
        <v>286</v>
      </c>
      <c r="BA25" s="66" t="s">
        <v>287</v>
      </c>
      <c r="BB25" s="66" t="s">
        <v>288</v>
      </c>
      <c r="BC25" s="66" t="s">
        <v>310</v>
      </c>
      <c r="BE25" s="66"/>
      <c r="BF25" s="66" t="s">
        <v>285</v>
      </c>
      <c r="BG25" s="66" t="s">
        <v>286</v>
      </c>
      <c r="BH25" s="66" t="s">
        <v>287</v>
      </c>
      <c r="BI25" s="66" t="s">
        <v>288</v>
      </c>
      <c r="BJ25" s="66" t="s">
        <v>310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140.81697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2.9339726000000002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2.3831904000000002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24.927202000000001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2.7829497000000001</v>
      </c>
      <c r="AJ26" s="66" t="s">
        <v>305</v>
      </c>
      <c r="AK26" s="66">
        <v>320</v>
      </c>
      <c r="AL26" s="66">
        <v>400</v>
      </c>
      <c r="AM26" s="66">
        <v>0</v>
      </c>
      <c r="AN26" s="66">
        <v>1000</v>
      </c>
      <c r="AO26" s="66">
        <v>763.85442999999998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15.637566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4.0893670000000002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2.1768657999999999</v>
      </c>
    </row>
    <row r="33" spans="1:68" x14ac:dyDescent="0.4">
      <c r="A33" s="71" t="s">
        <v>306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326</v>
      </c>
      <c r="B34" s="70"/>
      <c r="C34" s="70"/>
      <c r="D34" s="70"/>
      <c r="E34" s="70"/>
      <c r="F34" s="70"/>
      <c r="H34" s="70" t="s">
        <v>327</v>
      </c>
      <c r="I34" s="70"/>
      <c r="J34" s="70"/>
      <c r="K34" s="70"/>
      <c r="L34" s="70"/>
      <c r="M34" s="70"/>
      <c r="O34" s="70" t="s">
        <v>328</v>
      </c>
      <c r="P34" s="70"/>
      <c r="Q34" s="70"/>
      <c r="R34" s="70"/>
      <c r="S34" s="70"/>
      <c r="T34" s="70"/>
      <c r="V34" s="70" t="s">
        <v>329</v>
      </c>
      <c r="W34" s="70"/>
      <c r="X34" s="70"/>
      <c r="Y34" s="70"/>
      <c r="Z34" s="70"/>
      <c r="AA34" s="70"/>
      <c r="AC34" s="70" t="s">
        <v>330</v>
      </c>
      <c r="AD34" s="70"/>
      <c r="AE34" s="70"/>
      <c r="AF34" s="70"/>
      <c r="AG34" s="70"/>
      <c r="AH34" s="70"/>
      <c r="AJ34" s="70" t="s">
        <v>331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315</v>
      </c>
      <c r="C35" s="66" t="s">
        <v>316</v>
      </c>
      <c r="D35" s="66" t="s">
        <v>317</v>
      </c>
      <c r="E35" s="66" t="s">
        <v>318</v>
      </c>
      <c r="F35" s="66" t="s">
        <v>319</v>
      </c>
      <c r="H35" s="66"/>
      <c r="I35" s="66" t="s">
        <v>315</v>
      </c>
      <c r="J35" s="66" t="s">
        <v>316</v>
      </c>
      <c r="K35" s="66" t="s">
        <v>317</v>
      </c>
      <c r="L35" s="66" t="s">
        <v>318</v>
      </c>
      <c r="M35" s="66" t="s">
        <v>319</v>
      </c>
      <c r="O35" s="66"/>
      <c r="P35" s="66" t="s">
        <v>315</v>
      </c>
      <c r="Q35" s="66" t="s">
        <v>316</v>
      </c>
      <c r="R35" s="66" t="s">
        <v>317</v>
      </c>
      <c r="S35" s="66" t="s">
        <v>318</v>
      </c>
      <c r="T35" s="66" t="s">
        <v>319</v>
      </c>
      <c r="V35" s="66"/>
      <c r="W35" s="66" t="s">
        <v>315</v>
      </c>
      <c r="X35" s="66" t="s">
        <v>316</v>
      </c>
      <c r="Y35" s="66" t="s">
        <v>317</v>
      </c>
      <c r="Z35" s="66" t="s">
        <v>318</v>
      </c>
      <c r="AA35" s="66" t="s">
        <v>319</v>
      </c>
      <c r="AC35" s="66"/>
      <c r="AD35" s="66" t="s">
        <v>315</v>
      </c>
      <c r="AE35" s="66" t="s">
        <v>316</v>
      </c>
      <c r="AF35" s="66" t="s">
        <v>317</v>
      </c>
      <c r="AG35" s="66" t="s">
        <v>318</v>
      </c>
      <c r="AH35" s="66" t="s">
        <v>319</v>
      </c>
      <c r="AJ35" s="66"/>
      <c r="AK35" s="66" t="s">
        <v>315</v>
      </c>
      <c r="AL35" s="66" t="s">
        <v>316</v>
      </c>
      <c r="AM35" s="66" t="s">
        <v>317</v>
      </c>
      <c r="AN35" s="66" t="s">
        <v>318</v>
      </c>
      <c r="AO35" s="66" t="s">
        <v>319</v>
      </c>
    </row>
    <row r="36" spans="1:68" x14ac:dyDescent="0.4">
      <c r="A36" s="66" t="s">
        <v>17</v>
      </c>
      <c r="B36" s="66">
        <v>630</v>
      </c>
      <c r="C36" s="66">
        <v>800</v>
      </c>
      <c r="D36" s="66">
        <v>0</v>
      </c>
      <c r="E36" s="66">
        <v>2500</v>
      </c>
      <c r="F36" s="66">
        <v>619.36569999999995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1737.0926999999999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7924.4939999999997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4410.5389999999998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113.86136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195.64887999999999</v>
      </c>
    </row>
    <row r="43" spans="1:68" x14ac:dyDescent="0.4">
      <c r="A43" s="71" t="s">
        <v>332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333</v>
      </c>
      <c r="B44" s="70"/>
      <c r="C44" s="70"/>
      <c r="D44" s="70"/>
      <c r="E44" s="70"/>
      <c r="F44" s="70"/>
      <c r="H44" s="70" t="s">
        <v>334</v>
      </c>
      <c r="I44" s="70"/>
      <c r="J44" s="70"/>
      <c r="K44" s="70"/>
      <c r="L44" s="70"/>
      <c r="M44" s="70"/>
      <c r="O44" s="70" t="s">
        <v>335</v>
      </c>
      <c r="P44" s="70"/>
      <c r="Q44" s="70"/>
      <c r="R44" s="70"/>
      <c r="S44" s="70"/>
      <c r="T44" s="70"/>
      <c r="V44" s="70" t="s">
        <v>336</v>
      </c>
      <c r="W44" s="70"/>
      <c r="X44" s="70"/>
      <c r="Y44" s="70"/>
      <c r="Z44" s="70"/>
      <c r="AA44" s="70"/>
      <c r="AC44" s="70" t="s">
        <v>337</v>
      </c>
      <c r="AD44" s="70"/>
      <c r="AE44" s="70"/>
      <c r="AF44" s="70"/>
      <c r="AG44" s="70"/>
      <c r="AH44" s="70"/>
      <c r="AJ44" s="70" t="s">
        <v>338</v>
      </c>
      <c r="AK44" s="70"/>
      <c r="AL44" s="70"/>
      <c r="AM44" s="70"/>
      <c r="AN44" s="70"/>
      <c r="AO44" s="70"/>
      <c r="AQ44" s="70" t="s">
        <v>339</v>
      </c>
      <c r="AR44" s="70"/>
      <c r="AS44" s="70"/>
      <c r="AT44" s="70"/>
      <c r="AU44" s="70"/>
      <c r="AV44" s="70"/>
      <c r="AX44" s="70" t="s">
        <v>340</v>
      </c>
      <c r="AY44" s="70"/>
      <c r="AZ44" s="70"/>
      <c r="BA44" s="70"/>
      <c r="BB44" s="70"/>
      <c r="BC44" s="70"/>
      <c r="BE44" s="70" t="s">
        <v>341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315</v>
      </c>
      <c r="C45" s="66" t="s">
        <v>316</v>
      </c>
      <c r="D45" s="66" t="s">
        <v>317</v>
      </c>
      <c r="E45" s="66" t="s">
        <v>318</v>
      </c>
      <c r="F45" s="66" t="s">
        <v>319</v>
      </c>
      <c r="H45" s="66"/>
      <c r="I45" s="66" t="s">
        <v>315</v>
      </c>
      <c r="J45" s="66" t="s">
        <v>316</v>
      </c>
      <c r="K45" s="66" t="s">
        <v>317</v>
      </c>
      <c r="L45" s="66" t="s">
        <v>318</v>
      </c>
      <c r="M45" s="66" t="s">
        <v>319</v>
      </c>
      <c r="O45" s="66"/>
      <c r="P45" s="66" t="s">
        <v>315</v>
      </c>
      <c r="Q45" s="66" t="s">
        <v>316</v>
      </c>
      <c r="R45" s="66" t="s">
        <v>317</v>
      </c>
      <c r="S45" s="66" t="s">
        <v>318</v>
      </c>
      <c r="T45" s="66" t="s">
        <v>319</v>
      </c>
      <c r="V45" s="66"/>
      <c r="W45" s="66" t="s">
        <v>315</v>
      </c>
      <c r="X45" s="66" t="s">
        <v>316</v>
      </c>
      <c r="Y45" s="66" t="s">
        <v>317</v>
      </c>
      <c r="Z45" s="66" t="s">
        <v>318</v>
      </c>
      <c r="AA45" s="66" t="s">
        <v>319</v>
      </c>
      <c r="AC45" s="66"/>
      <c r="AD45" s="66" t="s">
        <v>315</v>
      </c>
      <c r="AE45" s="66" t="s">
        <v>316</v>
      </c>
      <c r="AF45" s="66" t="s">
        <v>317</v>
      </c>
      <c r="AG45" s="66" t="s">
        <v>318</v>
      </c>
      <c r="AH45" s="66" t="s">
        <v>319</v>
      </c>
      <c r="AJ45" s="66"/>
      <c r="AK45" s="66" t="s">
        <v>315</v>
      </c>
      <c r="AL45" s="66" t="s">
        <v>316</v>
      </c>
      <c r="AM45" s="66" t="s">
        <v>317</v>
      </c>
      <c r="AN45" s="66" t="s">
        <v>318</v>
      </c>
      <c r="AO45" s="66" t="s">
        <v>319</v>
      </c>
      <c r="AQ45" s="66"/>
      <c r="AR45" s="66" t="s">
        <v>315</v>
      </c>
      <c r="AS45" s="66" t="s">
        <v>316</v>
      </c>
      <c r="AT45" s="66" t="s">
        <v>317</v>
      </c>
      <c r="AU45" s="66" t="s">
        <v>318</v>
      </c>
      <c r="AV45" s="66" t="s">
        <v>319</v>
      </c>
      <c r="AX45" s="66"/>
      <c r="AY45" s="66" t="s">
        <v>315</v>
      </c>
      <c r="AZ45" s="66" t="s">
        <v>316</v>
      </c>
      <c r="BA45" s="66" t="s">
        <v>317</v>
      </c>
      <c r="BB45" s="66" t="s">
        <v>318</v>
      </c>
      <c r="BC45" s="66" t="s">
        <v>319</v>
      </c>
      <c r="BE45" s="66"/>
      <c r="BF45" s="66" t="s">
        <v>315</v>
      </c>
      <c r="BG45" s="66" t="s">
        <v>316</v>
      </c>
      <c r="BH45" s="66" t="s">
        <v>317</v>
      </c>
      <c r="BI45" s="66" t="s">
        <v>318</v>
      </c>
      <c r="BJ45" s="66" t="s">
        <v>319</v>
      </c>
    </row>
    <row r="46" spans="1:68" x14ac:dyDescent="0.4">
      <c r="A46" s="66" t="s">
        <v>23</v>
      </c>
      <c r="B46" s="66">
        <v>8</v>
      </c>
      <c r="C46" s="66">
        <v>10</v>
      </c>
      <c r="D46" s="66">
        <v>0</v>
      </c>
      <c r="E46" s="66">
        <v>45</v>
      </c>
      <c r="F46" s="66">
        <v>23.451280000000001</v>
      </c>
      <c r="H46" s="66" t="s">
        <v>24</v>
      </c>
      <c r="I46" s="66">
        <v>8</v>
      </c>
      <c r="J46" s="66">
        <v>10</v>
      </c>
      <c r="K46" s="66">
        <v>0</v>
      </c>
      <c r="L46" s="66">
        <v>35</v>
      </c>
      <c r="M46" s="66">
        <v>16.266231999999999</v>
      </c>
      <c r="O46" s="66" t="s">
        <v>342</v>
      </c>
      <c r="P46" s="66">
        <v>600</v>
      </c>
      <c r="Q46" s="66">
        <v>800</v>
      </c>
      <c r="R46" s="66">
        <v>0</v>
      </c>
      <c r="S46" s="66">
        <v>10000</v>
      </c>
      <c r="T46" s="66">
        <v>1226.287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0.12790519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4.0178094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428.73970000000003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140.04927000000001</v>
      </c>
      <c r="AX46" s="66" t="s">
        <v>343</v>
      </c>
      <c r="AY46" s="66"/>
      <c r="AZ46" s="66"/>
      <c r="BA46" s="66"/>
      <c r="BB46" s="66"/>
      <c r="BC46" s="66"/>
      <c r="BE46" s="66" t="s">
        <v>344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345</v>
      </c>
      <c r="B2" s="62" t="s">
        <v>346</v>
      </c>
      <c r="C2" s="62" t="s">
        <v>307</v>
      </c>
      <c r="D2" s="62">
        <v>35</v>
      </c>
      <c r="E2" s="62">
        <v>3071.2336</v>
      </c>
      <c r="F2" s="62">
        <v>413.64758</v>
      </c>
      <c r="G2" s="62">
        <v>77.622314000000003</v>
      </c>
      <c r="H2" s="62">
        <v>35.132080000000002</v>
      </c>
      <c r="I2" s="62">
        <v>42.490234000000001</v>
      </c>
      <c r="J2" s="62">
        <v>116.987015</v>
      </c>
      <c r="K2" s="62">
        <v>46.721330000000002</v>
      </c>
      <c r="L2" s="62">
        <v>70.265686000000002</v>
      </c>
      <c r="M2" s="62">
        <v>33.226402</v>
      </c>
      <c r="N2" s="62">
        <v>4.3704929999999997</v>
      </c>
      <c r="O2" s="62">
        <v>17.598938</v>
      </c>
      <c r="P2" s="62">
        <v>1654.1624999999999</v>
      </c>
      <c r="Q2" s="62">
        <v>34.667949999999998</v>
      </c>
      <c r="R2" s="62">
        <v>682.98220000000003</v>
      </c>
      <c r="S2" s="62">
        <v>161.15647999999999</v>
      </c>
      <c r="T2" s="62">
        <v>6261.9087</v>
      </c>
      <c r="U2" s="62">
        <v>6.7291856000000001</v>
      </c>
      <c r="V2" s="62">
        <v>32.478428000000001</v>
      </c>
      <c r="W2" s="62">
        <v>321.95263999999997</v>
      </c>
      <c r="X2" s="62">
        <v>140.81697</v>
      </c>
      <c r="Y2" s="62">
        <v>2.9339726000000002</v>
      </c>
      <c r="Z2" s="62">
        <v>2.3831904000000002</v>
      </c>
      <c r="AA2" s="62">
        <v>24.927202000000001</v>
      </c>
      <c r="AB2" s="62">
        <v>2.7829497000000001</v>
      </c>
      <c r="AC2" s="62">
        <v>763.85442999999998</v>
      </c>
      <c r="AD2" s="62">
        <v>15.637566</v>
      </c>
      <c r="AE2" s="62">
        <v>4.0893670000000002</v>
      </c>
      <c r="AF2" s="62">
        <v>2.1768657999999999</v>
      </c>
      <c r="AG2" s="62">
        <v>619.36569999999995</v>
      </c>
      <c r="AH2" s="62">
        <v>356.94080000000002</v>
      </c>
      <c r="AI2" s="62">
        <v>262.42496</v>
      </c>
      <c r="AJ2" s="62">
        <v>1737.0926999999999</v>
      </c>
      <c r="AK2" s="62">
        <v>7924.4939999999997</v>
      </c>
      <c r="AL2" s="62">
        <v>113.86136</v>
      </c>
      <c r="AM2" s="62">
        <v>4410.5389999999998</v>
      </c>
      <c r="AN2" s="62">
        <v>195.64887999999999</v>
      </c>
      <c r="AO2" s="62">
        <v>23.451280000000001</v>
      </c>
      <c r="AP2" s="62">
        <v>14.116386</v>
      </c>
      <c r="AQ2" s="62">
        <v>9.3348929999999992</v>
      </c>
      <c r="AR2" s="62">
        <v>16.266231999999999</v>
      </c>
      <c r="AS2" s="62">
        <v>1226.287</v>
      </c>
      <c r="AT2" s="62">
        <v>0.12790519</v>
      </c>
      <c r="AU2" s="62">
        <v>4.0178094</v>
      </c>
      <c r="AV2" s="62">
        <v>428.73970000000003</v>
      </c>
      <c r="AW2" s="62">
        <v>140.04927000000001</v>
      </c>
      <c r="AX2" s="62">
        <v>0.1391589</v>
      </c>
      <c r="AY2" s="62">
        <v>2.9670695999999999</v>
      </c>
      <c r="AZ2" s="62">
        <v>602.06740000000002</v>
      </c>
      <c r="BA2" s="62">
        <v>69.801220000000001</v>
      </c>
      <c r="BB2" s="62">
        <v>20.638500000000001</v>
      </c>
      <c r="BC2" s="62">
        <v>26.434324</v>
      </c>
      <c r="BD2" s="62">
        <v>22.716280000000001</v>
      </c>
      <c r="BE2" s="62">
        <v>1.4265946</v>
      </c>
      <c r="BF2" s="62">
        <v>4.2723100000000001</v>
      </c>
      <c r="BG2" s="62">
        <v>6.9387240000000003E-3</v>
      </c>
      <c r="BH2" s="62">
        <v>8.5974060000000001E-3</v>
      </c>
      <c r="BI2" s="62">
        <v>7.2522814999999999E-3</v>
      </c>
      <c r="BJ2" s="62">
        <v>5.5627599999999999E-2</v>
      </c>
      <c r="BK2" s="62">
        <v>5.3374800000000001E-4</v>
      </c>
      <c r="BL2" s="62">
        <v>0.26892966000000001</v>
      </c>
      <c r="BM2" s="62">
        <v>4.1041555000000001</v>
      </c>
      <c r="BN2" s="62">
        <v>1.2666295999999999</v>
      </c>
      <c r="BO2" s="62">
        <v>86.66816</v>
      </c>
      <c r="BP2" s="62">
        <v>11.383800000000001</v>
      </c>
      <c r="BQ2" s="62">
        <v>23.343720999999999</v>
      </c>
      <c r="BR2" s="62">
        <v>99.072010000000006</v>
      </c>
      <c r="BS2" s="62">
        <v>76.555170000000004</v>
      </c>
      <c r="BT2" s="62">
        <v>12.521223000000001</v>
      </c>
      <c r="BU2" s="62">
        <v>0.143793</v>
      </c>
      <c r="BV2" s="62">
        <v>7.7953110000000006E-2</v>
      </c>
      <c r="BW2" s="62">
        <v>0.84200330000000001</v>
      </c>
      <c r="BX2" s="62">
        <v>2.2904124000000001</v>
      </c>
      <c r="BY2" s="62">
        <v>0.25546604000000001</v>
      </c>
      <c r="BZ2" s="62">
        <v>1.3201495E-3</v>
      </c>
      <c r="CA2" s="62">
        <v>1.9308782</v>
      </c>
      <c r="CB2" s="62">
        <v>3.1027420999999999E-2</v>
      </c>
      <c r="CC2" s="62">
        <v>0.33305849999999998</v>
      </c>
      <c r="CD2" s="62">
        <v>3.0837815000000002</v>
      </c>
      <c r="CE2" s="62">
        <v>5.7042642999999997E-2</v>
      </c>
      <c r="CF2" s="62">
        <v>0.73111004000000002</v>
      </c>
      <c r="CG2" s="62">
        <v>1.2449999E-6</v>
      </c>
      <c r="CH2" s="62">
        <v>9.2771179999999995E-2</v>
      </c>
      <c r="CI2" s="62">
        <v>1.5351231999999999E-2</v>
      </c>
      <c r="CJ2" s="62">
        <v>6.8292840000000004</v>
      </c>
      <c r="CK2" s="62">
        <v>1.3807966E-2</v>
      </c>
      <c r="CL2" s="62">
        <v>1.730645</v>
      </c>
      <c r="CM2" s="62">
        <v>4.0921807000000001</v>
      </c>
      <c r="CN2" s="62">
        <v>3168.9630000000002</v>
      </c>
      <c r="CO2" s="62">
        <v>5391.1629999999996</v>
      </c>
      <c r="CP2" s="62">
        <v>3648.4081999999999</v>
      </c>
      <c r="CQ2" s="62">
        <v>1277.8952999999999</v>
      </c>
      <c r="CR2" s="62">
        <v>695.74829999999997</v>
      </c>
      <c r="CS2" s="62">
        <v>500.87407999999999</v>
      </c>
      <c r="CT2" s="62">
        <v>3121.3816000000002</v>
      </c>
      <c r="CU2" s="62">
        <v>1959.0210999999999</v>
      </c>
      <c r="CV2" s="62">
        <v>1540.2170000000001</v>
      </c>
      <c r="CW2" s="62">
        <v>2295.4652999999998</v>
      </c>
      <c r="CX2" s="62">
        <v>629.69309999999996</v>
      </c>
      <c r="CY2" s="62">
        <v>3902.8757000000001</v>
      </c>
      <c r="CZ2" s="62">
        <v>2162.6280000000002</v>
      </c>
      <c r="DA2" s="62">
        <v>4648.384</v>
      </c>
      <c r="DB2" s="62">
        <v>4426.7035999999998</v>
      </c>
      <c r="DC2" s="62">
        <v>6346.5780000000004</v>
      </c>
      <c r="DD2" s="62">
        <v>11381.267</v>
      </c>
      <c r="DE2" s="62">
        <v>2870.9573</v>
      </c>
      <c r="DF2" s="62">
        <v>5100.951</v>
      </c>
      <c r="DG2" s="62">
        <v>2522.7656000000002</v>
      </c>
      <c r="DH2" s="62">
        <v>176.46592999999999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69.801220000000001</v>
      </c>
      <c r="B6">
        <f>BB2</f>
        <v>20.638500000000001</v>
      </c>
      <c r="C6">
        <f>BC2</f>
        <v>26.434324</v>
      </c>
      <c r="D6">
        <f>BD2</f>
        <v>22.716280000000001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31060</v>
      </c>
      <c r="C2" s="57">
        <f ca="1">YEAR(TODAY())-YEAR(B2)+IF(TODAY()&gt;=DATE(YEAR(TODAY()),MONTH(B2),DAY(B2)),0,-1)</f>
        <v>35</v>
      </c>
      <c r="E2" s="53">
        <v>173</v>
      </c>
      <c r="F2" s="54" t="s">
        <v>40</v>
      </c>
      <c r="G2" s="53">
        <v>72</v>
      </c>
      <c r="H2" s="52" t="s">
        <v>42</v>
      </c>
      <c r="I2" s="73">
        <f>ROUND(G3/E3^2,1)</f>
        <v>24.1</v>
      </c>
    </row>
    <row r="3" spans="1:9" x14ac:dyDescent="0.4">
      <c r="E3" s="52">
        <f>E2/100</f>
        <v>1.73</v>
      </c>
      <c r="F3" s="52" t="s">
        <v>41</v>
      </c>
      <c r="G3" s="52">
        <f>G2</f>
        <v>72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43829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강희준, ID : H1900115)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14:18:37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43829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35</v>
      </c>
      <c r="G12" s="152"/>
      <c r="H12" s="152"/>
      <c r="I12" s="152"/>
      <c r="K12" s="123">
        <f>'개인정보 및 신체계측 입력'!E2</f>
        <v>173</v>
      </c>
      <c r="L12" s="124"/>
      <c r="M12" s="117">
        <f>'개인정보 및 신체계측 입력'!G2</f>
        <v>72</v>
      </c>
      <c r="N12" s="118"/>
      <c r="O12" s="113" t="s">
        <v>272</v>
      </c>
      <c r="P12" s="107"/>
      <c r="Q12" s="110">
        <f>'개인정보 및 신체계측 입력'!I2</f>
        <v>24.1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강희준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68.004999999999995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12.760999999999999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19.233000000000001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0.9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23.2</v>
      </c>
      <c r="L72" s="37" t="s">
        <v>54</v>
      </c>
      <c r="M72" s="37">
        <f>ROUND('DRIs DATA'!K8,1)</f>
        <v>5.7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91.06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270.64999999999998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140.82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185.53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77.42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528.29999999999995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234.51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2400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2020-03-12T06:40:55Z</dcterms:modified>
</cp:coreProperties>
</file>