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<sst xmlns="http://schemas.openxmlformats.org/spreadsheetml/2006/main" count="692" uniqueCount="345">
  <si>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</si>
  <si>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</si>
  <si>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</si>
  <si>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</si>
  <si>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</si>
  <si>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</si>
  <si>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</si>
  <si>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</si>
  <si>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</si>
  <si>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</si>
  <si>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</si>
  <si>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</si>
  <si>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</si>
  <si>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</si>
  <si>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</si>
  <si>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</si>
  <si>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</si>
  <si>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</si>
  <si>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</si>
  <si>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</si>
  <si>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</si>
  <si>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</si>
  <si>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</si>
  <si>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</si>
  <si>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</si>
  <si>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</si>
  <si>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</si>
  <si>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</si>
  <si>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</si>
  <si>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</si>
  <si>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</si>
  <si>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</si>
  <si>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</si>
  <si>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</si>
  <si>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</si>
  <si>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</si>
  <si>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</si>
  <si>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</si>
  <si>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</si>
  <si>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</si>
  <si>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</si>
  <si>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</si>
  <si>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</si>
  <si>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</si>
  <si>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</si>
  <si>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</si>
  <si>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</si>
  <si>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</si>
  <si>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</si>
  <si>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</si>
  <si>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</si>
  <si>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</si>
  <si>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</si>
  <si>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</si>
  <si>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</si>
  <si>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</si>
  <si>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</si>
  <si>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</si>
  <si>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</si>
  <si>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</si>
  <si>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</si>
  <si>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</si>
  <si>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</si>
  <si>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</si>
  <si>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</si>
  <si>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</si>
  <si>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</si>
  <si>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</si>
  <si>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</si>
  <si>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</si>
  <si>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</si>
  <si>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</si>
  <si>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</si>
  <si>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</si>
  <si>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</si>
  <si>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</si>
  <si>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</si>
  <si>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</si>
  <si>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</si>
  <si>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</si>
  <si>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</si>
  <si>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</si>
  <si>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</si>
  <si>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</si>
  <si>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</si>
  <si>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</si>
  <si>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</si>
  <si>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</si>
  <si>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</si>
  <si>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</si>
  <si>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</si>
  <si>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</si>
  <si>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</si>
  <si>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</si>
  <si>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</si>
  <si>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</si>
  <si>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</si>
  <si>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</si>
  <si>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</si>
  <si>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</si>
  <si>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</si>
  <si>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</si>
  <si>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</si>
  <si>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</si>
  <si>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</si>
  <si>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</si>
  <si>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</si>
  <si>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</si>
  <si>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</si>
  <si>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</si>
  <si>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</si>
  <si>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</si>
  <si>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</si>
  <si>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</si>
  <si>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</si>
  <si>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</si>
  <si>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</si>
  <si>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</si>
  <si>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</si>
  <si>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</si>
  <si>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</si>
  <si>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</si>
  <si>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</si>
  <si>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</si>
  <si>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</si>
  <si>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</si>
  <si>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</si>
  <si>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</si>
  <si>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</si>
  <si>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</si>
  <si>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</si>
  <si>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</si>
  <si>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</si>
  <si>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</si>
  <si>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</si>
  <si>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</si>
  <si>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</si>
  <si>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</si>
  <si>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</si>
  <si>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</si>
  <si>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</si>
  <si>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</si>
  <si>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</si>
  <si>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</si>
  <si>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</si>
  <si>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</si>
  <si>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</si>
  <si>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</si>
  <si>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</si>
  <si>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</si>
  <si>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</si>
  <si>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</si>
  <si>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</si>
  <si>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</si>
  <si>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</si>
  <si>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</si>
  <si>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</si>
  <si>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</si>
  <si>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</si>
  <si>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</si>
  <si>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</si>
  <si>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</si>
  <si>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</si>
  <si>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</si>
  <si>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</si>
  <si>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</si>
  <si>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</si>
  <si>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</si>
  <si>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</si>
  <si>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</si>
  <si>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</si>
  <si>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</si>
  <si>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</si>
  <si>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</si>
  <si>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</si>
  <si>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</si>
  <si>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</si>
  <si>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</si>
  <si>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</si>
  <si>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</si>
  <si>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</si>
  <si>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</si>
  <si>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</si>
  <si>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</si>
  <si>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</si>
  <si>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</si>
  <si>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</si>
  <si>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</si>
  <si>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</si>
  <si>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</si>
  <si>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</si>
  <si>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</si>
  <si>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</si>
  <si>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</si>
  <si>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</si>
  <si>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</si>
  <si>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</si>
  <si>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</si>
  <si>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</si>
  <si>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</si>
  <si>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</si>
  <si>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</si>
  <si>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</si>
  <si>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</si>
  <si>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</si>
  <si>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</si>
  <si>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</si>
  <si>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</si>
  <si>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</si>
  <si>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</si>
  <si>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</si>
  <si>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</si>
  <si>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</si>
  <si>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</si>
  <si>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</si>
  <si>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</si>
  <si>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</si>
  <si>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</si>
  <si>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</si>
  <si>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</si>
  <si>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</si>
  <si>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</si>
  <si>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</si>
  <si>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</si>
  <si>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</si>
  <si>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</si>
  <si>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</si>
  <si>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</si>
  <si>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</si>
  <si>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</si>
  <si>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</si>
  <si>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</si>
  <si>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</si>
  <si>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</si>
  <si>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</si>
  <si>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</si>
  <si>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</si>
  <si>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</si>
  <si>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</si>
  <si>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</si>
  <si>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</si>
  <si>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</si>
  <si>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</si>
  <si>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</si>
  <si>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</si>
  <si>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</si>
  <si>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</si>
  <si>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</si>
  <si>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</si>
  <si>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</si>
  <si>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</si>
  <si>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</si>
  <si>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</si>
  <si>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</si>
  <si>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</si>
  <si>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</si>
  <si>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</si>
  <si>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</si>
  <si>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</si>
  <si>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</si>
  <si>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</si>
  <si>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</si>
  <si>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</si>
  <si>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</si>
  <si>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</si>
  <si>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</si>
  <si>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</si>
  <si>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</si>
  <si>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</si>
  <si>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</si>
  <si>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</si>
  <si>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</si>
  <si>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</si>
  <si>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</si>
  <si>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</si>
  <si>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</si>
  <si>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</si>
  <si>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</si>
  <si>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</si>
  <si>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</si>
  <si>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</si>
  <si>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</si>
  <si>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</si>
  <si>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</si>
  <si>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</si>
  <si>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</si>
  <si>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</si>
  <si>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</si>
  <si>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</si>
  <si>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</si>
  <si>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</si>
  <si>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</si>
  <si>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</si>
  <si>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M</t>
  </si>
  <si>
    <t>(설문지 : FFQ 95문항 설문지, 사용자 : 김광현, ID : H1900116)</t>
  </si>
  <si>
    <t>2020년 03월 12일 14:15:49</t>
  </si>
  <si>
    <t>다량영양소</t>
    <phoneticPr fontId="1" type="noConversion"/>
  </si>
  <si>
    <t>식이섬유</t>
    <phoneticPr fontId="1" type="noConversion"/>
  </si>
  <si>
    <t>지방</t>
    <phoneticPr fontId="1" type="noConversion"/>
  </si>
  <si>
    <t>적정비율(최소)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</si>
  <si>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</si>
  <si>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</si>
  <si>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</si>
  <si>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</si>
  <si>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</si>
  <si>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</si>
  <si>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</si>
  <si>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</si>
  <si>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</si>
  <si>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</si>
  <si>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</si>
  <si>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</si>
  <si>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</si>
  <si>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</si>
  <si>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</si>
  <si>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</si>
  <si>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</si>
  <si>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</si>
  <si>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</si>
  <si>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</si>
  <si>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</si>
  <si>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</si>
  <si>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</si>
  <si>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</si>
  <si>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</si>
  <si>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</si>
  <si>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</si>
  <si>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</si>
  <si>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</si>
  <si>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</si>
  <si>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</si>
  <si>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</si>
  <si>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</si>
  <si>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</si>
  <si>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</si>
  <si>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</si>
  <si>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</si>
  <si>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</si>
  <si>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</si>
  <si>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</si>
  <si>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</si>
  <si>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</si>
  <si>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</si>
  <si>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H1900116</t>
  </si>
  <si>
    <t>김광현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</si>
</sst>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94.449489999999997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37120"/>
        <c:axId val="529837512"/>
      </c:barChart>
      <c:catAx>
        <c:axId val="52983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37512"/>
        <c:crosses val="autoZero"/>
        <c:auto val="1"/>
        <c:lblAlgn val="ctr"/>
        <c:lblOffset val="100"/>
        <c:noMultiLvlLbl val="0"/>
      </c:catAx>
      <c:valAx>
        <c:axId val="529837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3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3.9890756999999999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403328"/>
        <c:axId val="143403720"/>
      </c:barChart>
      <c:catAx>
        <c:axId val="14340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403720"/>
        <c:crosses val="autoZero"/>
        <c:auto val="1"/>
        <c:lblAlgn val="ctr"/>
        <c:lblOffset val="100"/>
        <c:noMultiLvlLbl val="0"/>
      </c:catAx>
      <c:valAx>
        <c:axId val="14340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4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1.1226201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404504"/>
        <c:axId val="143404896"/>
      </c:barChart>
      <c:catAx>
        <c:axId val="14340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404896"/>
        <c:crosses val="autoZero"/>
        <c:auto val="1"/>
        <c:lblAlgn val="ctr"/>
        <c:lblOffset val="100"/>
        <c:noMultiLvlLbl val="0"/>
      </c:catAx>
      <c:valAx>
        <c:axId val="14340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40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1657.6554000000001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405680"/>
        <c:axId val="143406072"/>
      </c:barChart>
      <c:catAx>
        <c:axId val="14340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406072"/>
        <c:crosses val="autoZero"/>
        <c:auto val="1"/>
        <c:lblAlgn val="ctr"/>
        <c:lblOffset val="100"/>
        <c:noMultiLvlLbl val="0"/>
      </c:catAx>
      <c:valAx>
        <c:axId val="14340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40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4379.8710000000001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406856"/>
        <c:axId val="143407248"/>
      </c:barChart>
      <c:catAx>
        <c:axId val="14340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407248"/>
        <c:crosses val="autoZero"/>
        <c:auto val="1"/>
        <c:lblAlgn val="ctr"/>
        <c:lblOffset val="100"/>
        <c:noMultiLvlLbl val="0"/>
      </c:catAx>
      <c:valAx>
        <c:axId val="1434072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40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331.62738000000002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408032"/>
        <c:axId val="538768344"/>
      </c:barChart>
      <c:catAx>
        <c:axId val="14340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768344"/>
        <c:crosses val="autoZero"/>
        <c:auto val="1"/>
        <c:lblAlgn val="ctr"/>
        <c:lblOffset val="100"/>
        <c:noMultiLvlLbl val="0"/>
      </c:catAx>
      <c:valAx>
        <c:axId val="53876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40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139.51439999999999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769128"/>
        <c:axId val="538769520"/>
      </c:barChart>
      <c:catAx>
        <c:axId val="53876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769520"/>
        <c:crosses val="autoZero"/>
        <c:auto val="1"/>
        <c:lblAlgn val="ctr"/>
        <c:lblOffset val="100"/>
        <c:noMultiLvlLbl val="0"/>
      </c:catAx>
      <c:valAx>
        <c:axId val="53876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76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16.679113000000001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770304"/>
        <c:axId val="538770696"/>
      </c:barChart>
      <c:catAx>
        <c:axId val="538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770696"/>
        <c:crosses val="autoZero"/>
        <c:auto val="1"/>
        <c:lblAlgn val="ctr"/>
        <c:lblOffset val="100"/>
        <c:noMultiLvlLbl val="0"/>
      </c:catAx>
      <c:valAx>
        <c:axId val="538770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7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842.93493999999998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771480"/>
        <c:axId val="538771872"/>
      </c:barChart>
      <c:catAx>
        <c:axId val="53877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771872"/>
        <c:crosses val="autoZero"/>
        <c:auto val="1"/>
        <c:lblAlgn val="ctr"/>
        <c:lblOffset val="100"/>
        <c:noMultiLvlLbl val="0"/>
      </c:catAx>
      <c:valAx>
        <c:axId val="5387718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77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0.13951741000000001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772656"/>
        <c:axId val="538773048"/>
      </c:barChart>
      <c:catAx>
        <c:axId val="53877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773048"/>
        <c:crosses val="autoZero"/>
        <c:auto val="1"/>
        <c:lblAlgn val="ctr"/>
        <c:lblOffset val="100"/>
        <c:noMultiLvlLbl val="0"/>
      </c:catAx>
      <c:valAx>
        <c:axId val="53877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77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5.0022006000000001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773832"/>
        <c:axId val="538774224"/>
      </c:barChart>
      <c:catAx>
        <c:axId val="53877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774224"/>
        <c:crosses val="autoZero"/>
        <c:auto val="1"/>
        <c:lblAlgn val="ctr"/>
        <c:lblOffset val="100"/>
        <c:noMultiLvlLbl val="0"/>
      </c:catAx>
      <c:valAx>
        <c:axId val="538774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77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37.614452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38296"/>
        <c:axId val="529838688"/>
      </c:barChart>
      <c:catAx>
        <c:axId val="52983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38688"/>
        <c:crosses val="autoZero"/>
        <c:auto val="1"/>
        <c:lblAlgn val="ctr"/>
        <c:lblOffset val="100"/>
        <c:noMultiLvlLbl val="0"/>
      </c:catAx>
      <c:valAx>
        <c:axId val="529838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3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205.57451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775400"/>
        <c:axId val="538775792"/>
      </c:barChart>
      <c:catAx>
        <c:axId val="53877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775792"/>
        <c:crosses val="autoZero"/>
        <c:auto val="1"/>
        <c:lblAlgn val="ctr"/>
        <c:lblOffset val="100"/>
        <c:noMultiLvlLbl val="0"/>
      </c:catAx>
      <c:valAx>
        <c:axId val="53877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77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124.729164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72848"/>
        <c:axId val="531173240"/>
      </c:barChart>
      <c:catAx>
        <c:axId val="53117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73240"/>
        <c:crosses val="autoZero"/>
        <c:auto val="1"/>
        <c:lblAlgn val="ctr"/>
        <c:lblOffset val="100"/>
        <c:noMultiLvlLbl val="0"/>
      </c:catAx>
      <c:valAx>
        <c:axId val="531173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7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11.069000000000001</c:v>
                </c:pt>
                <c:pt idx="1">
                  <c:v>7.4409999999999998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1174024"/>
        <c:axId val="531174416"/>
      </c:barChart>
      <c:catAx>
        <c:axId val="53117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74416"/>
        <c:crosses val="autoZero"/>
        <c:auto val="1"/>
        <c:lblAlgn val="ctr"/>
        <c:lblOffset val="100"/>
        <c:noMultiLvlLbl val="0"/>
      </c:catAx>
      <c:valAx>
        <c:axId val="53117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7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12.679180000000001</c:v>
                </c:pt>
                <c:pt idx="1">
                  <c:v>14.763396</c:v>
                </c:pt>
                <c:pt idx="2">
                  <c:v>11.868731500000001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879.39200000000005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75592"/>
        <c:axId val="531175984"/>
      </c:barChart>
      <c:catAx>
        <c:axId val="53117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75984"/>
        <c:crosses val="autoZero"/>
        <c:auto val="1"/>
        <c:lblAlgn val="ctr"/>
        <c:lblOffset val="100"/>
        <c:noMultiLvlLbl val="0"/>
      </c:catAx>
      <c:valAx>
        <c:axId val="531175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7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23.326730000000001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76768"/>
        <c:axId val="531177160"/>
      </c:barChart>
      <c:catAx>
        <c:axId val="53117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77160"/>
        <c:crosses val="autoZero"/>
        <c:auto val="1"/>
        <c:lblAlgn val="ctr"/>
        <c:lblOffset val="100"/>
        <c:noMultiLvlLbl val="0"/>
      </c:catAx>
      <c:valAx>
        <c:axId val="53117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75.001999999999995</c:v>
                </c:pt>
                <c:pt idx="1">
                  <c:v>8.9280000000000008</c:v>
                </c:pt>
                <c:pt idx="2">
                  <c:v>16.071000000000002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1177944"/>
        <c:axId val="531178336"/>
      </c:barChart>
      <c:catAx>
        <c:axId val="53117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78336"/>
        <c:crosses val="autoZero"/>
        <c:auto val="1"/>
        <c:lblAlgn val="ctr"/>
        <c:lblOffset val="100"/>
        <c:noMultiLvlLbl val="0"/>
      </c:catAx>
      <c:valAx>
        <c:axId val="53117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7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2720.2721999999999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79120"/>
        <c:axId val="531179512"/>
      </c:barChart>
      <c:catAx>
        <c:axId val="53117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79512"/>
        <c:crosses val="autoZero"/>
        <c:auto val="1"/>
        <c:lblAlgn val="ctr"/>
        <c:lblOffset val="100"/>
        <c:noMultiLvlLbl val="0"/>
      </c:catAx>
      <c:valAx>
        <c:axId val="531179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7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175.14060000000001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80296"/>
        <c:axId val="528001320"/>
      </c:barChart>
      <c:catAx>
        <c:axId val="53118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001320"/>
        <c:crosses val="autoZero"/>
        <c:auto val="1"/>
        <c:lblAlgn val="ctr"/>
        <c:lblOffset val="100"/>
        <c:noMultiLvlLbl val="0"/>
      </c:catAx>
      <c:valAx>
        <c:axId val="528001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8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755.74710000000005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002104"/>
        <c:axId val="528002496"/>
      </c:barChart>
      <c:catAx>
        <c:axId val="52800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002496"/>
        <c:crosses val="autoZero"/>
        <c:auto val="1"/>
        <c:lblAlgn val="ctr"/>
        <c:lblOffset val="100"/>
        <c:noMultiLvlLbl val="0"/>
      </c:catAx>
      <c:valAx>
        <c:axId val="52800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00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6.0730259999999996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39472"/>
        <c:axId val="529839864"/>
      </c:barChart>
      <c:catAx>
        <c:axId val="52983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39864"/>
        <c:crosses val="autoZero"/>
        <c:auto val="1"/>
        <c:lblAlgn val="ctr"/>
        <c:lblOffset val="100"/>
        <c:noMultiLvlLbl val="0"/>
      </c:catAx>
      <c:valAx>
        <c:axId val="52983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3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9608.7479999999996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003280"/>
        <c:axId val="528003672"/>
      </c:barChart>
      <c:catAx>
        <c:axId val="52800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003672"/>
        <c:crosses val="autoZero"/>
        <c:auto val="1"/>
        <c:lblAlgn val="ctr"/>
        <c:lblOffset val="100"/>
        <c:noMultiLvlLbl val="0"/>
      </c:catAx>
      <c:valAx>
        <c:axId val="52800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00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21.346147999999999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004456"/>
        <c:axId val="528004848"/>
      </c:barChart>
      <c:catAx>
        <c:axId val="52800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004848"/>
        <c:crosses val="autoZero"/>
        <c:auto val="1"/>
        <c:lblAlgn val="ctr"/>
        <c:lblOffset val="100"/>
        <c:noMultiLvlLbl val="0"/>
      </c:catAx>
      <c:valAx>
        <c:axId val="52800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00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2.3554577999999999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005632"/>
        <c:axId val="528006024"/>
      </c:barChart>
      <c:catAx>
        <c:axId val="52800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006024"/>
        <c:crosses val="autoZero"/>
        <c:auto val="1"/>
        <c:lblAlgn val="ctr"/>
        <c:lblOffset val="100"/>
        <c:noMultiLvlLbl val="0"/>
      </c:catAx>
      <c:valAx>
        <c:axId val="52800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0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336.00670000000002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40648"/>
        <c:axId val="529841040"/>
      </c:barChart>
      <c:catAx>
        <c:axId val="52984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41040"/>
        <c:crosses val="autoZero"/>
        <c:auto val="1"/>
        <c:lblAlgn val="ctr"/>
        <c:lblOffset val="100"/>
        <c:noMultiLvlLbl val="0"/>
      </c:catAx>
      <c:valAx>
        <c:axId val="52984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4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2.0140946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41824"/>
        <c:axId val="529842216"/>
      </c:barChart>
      <c:catAx>
        <c:axId val="52984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42216"/>
        <c:crosses val="autoZero"/>
        <c:auto val="1"/>
        <c:lblAlgn val="ctr"/>
        <c:lblOffset val="100"/>
        <c:noMultiLvlLbl val="0"/>
      </c:catAx>
      <c:valAx>
        <c:axId val="529842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4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25.161842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43000"/>
        <c:axId val="529843392"/>
      </c:barChart>
      <c:catAx>
        <c:axId val="52984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43392"/>
        <c:crosses val="autoZero"/>
        <c:auto val="1"/>
        <c:lblAlgn val="ctr"/>
        <c:lblOffset val="100"/>
        <c:noMultiLvlLbl val="0"/>
      </c:catAx>
      <c:valAx>
        <c:axId val="52984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4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2.3554577999999999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44176"/>
        <c:axId val="529844568"/>
      </c:barChart>
      <c:catAx>
        <c:axId val="52984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44568"/>
        <c:crosses val="autoZero"/>
        <c:auto val="1"/>
        <c:lblAlgn val="ctr"/>
        <c:lblOffset val="100"/>
        <c:noMultiLvlLbl val="0"/>
      </c:catAx>
      <c:valAx>
        <c:axId val="529844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4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881.41907000000003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400976"/>
        <c:axId val="143401368"/>
      </c:barChart>
      <c:catAx>
        <c:axId val="14340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401368"/>
        <c:crosses val="autoZero"/>
        <c:auto val="1"/>
        <c:lblAlgn val="ctr"/>
        <c:lblOffset val="100"/>
        <c:noMultiLvlLbl val="0"/>
      </c:catAx>
      <c:valAx>
        <c:axId val="14340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40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17.703119999999998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402152"/>
        <c:axId val="143402544"/>
      </c:barChart>
      <c:catAx>
        <c:axId val="14340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402544"/>
        <c:crosses val="autoZero"/>
        <c:auto val="1"/>
        <c:lblAlgn val="ctr"/>
        <c:lblOffset val="100"/>
        <c:noMultiLvlLbl val="0"/>
      </c:catAx>
      <c:valAx>
        <c:axId val="14340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40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김광현, ID : H1900116)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14:15:49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2200</v>
      </c>
      <c r="C6" s="60">
        <f>'DRIs DATA 입력'!C6</f>
        <v>2720.2721999999999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94.449489999999997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37.614452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75.001999999999995</v>
      </c>
      <c r="G8" s="60">
        <f>'DRIs DATA 입력'!G8</f>
        <v>8.9280000000000008</v>
      </c>
      <c r="H8" s="60">
        <f>'DRIs DATA 입력'!H8</f>
        <v>16.071000000000002</v>
      </c>
      <c r="I8" s="47"/>
      <c r="J8" s="60" t="s">
        <v>217</v>
      </c>
      <c r="K8" s="60">
        <f>'DRIs DATA 입력'!K8</f>
        <v>11.069000000000001</v>
      </c>
      <c r="L8" s="60">
        <f>'DRIs DATA 입력'!L8</f>
        <v>7.4409999999999998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879.39200000000005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23.326730000000001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6.0730259999999996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336.00670000000002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175.14060000000001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2.3749842999999999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2.0140946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25.161842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2.3554577999999999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881.41907000000003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17.703119999999998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3.9890756999999999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1.1226201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755.74710000000005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1657.6554000000001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9608.7479999999996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4379.8710000000001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331.62738000000002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139.51439999999999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21.346147999999999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16.679113000000001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842.93493999999998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0.13951741000000001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5.0022006000000001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205.57451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124.729164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276</v>
      </c>
      <c r="B1" s="62" t="s">
        <v>294</v>
      </c>
      <c r="G1" s="63" t="s">
        <v>277</v>
      </c>
      <c r="H1" s="62" t="s">
        <v>295</v>
      </c>
    </row>
    <row r="3" spans="1:27" x14ac:dyDescent="0.4">
      <c r="A3" s="72" t="s">
        <v>296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278</v>
      </c>
      <c r="B4" s="70"/>
      <c r="C4" s="70"/>
      <c r="E4" s="67" t="s">
        <v>279</v>
      </c>
      <c r="F4" s="68"/>
      <c r="G4" s="68"/>
      <c r="H4" s="69"/>
      <c r="J4" s="67" t="s">
        <v>280</v>
      </c>
      <c r="K4" s="68"/>
      <c r="L4" s="69"/>
      <c r="N4" s="70" t="s">
        <v>281</v>
      </c>
      <c r="O4" s="70"/>
      <c r="P4" s="70"/>
      <c r="Q4" s="70"/>
      <c r="R4" s="70"/>
      <c r="S4" s="70"/>
      <c r="U4" s="70" t="s">
        <v>297</v>
      </c>
      <c r="V4" s="70"/>
      <c r="W4" s="70"/>
      <c r="X4" s="70"/>
      <c r="Y4" s="70"/>
      <c r="Z4" s="70"/>
    </row>
    <row r="5" spans="1:27" x14ac:dyDescent="0.4">
      <c r="A5" s="66"/>
      <c r="B5" s="66" t="s">
        <v>282</v>
      </c>
      <c r="C5" s="66" t="s">
        <v>283</v>
      </c>
      <c r="E5" s="66"/>
      <c r="F5" s="66" t="s">
        <v>51</v>
      </c>
      <c r="G5" s="66" t="s">
        <v>298</v>
      </c>
      <c r="H5" s="66" t="s">
        <v>281</v>
      </c>
      <c r="J5" s="66"/>
      <c r="K5" s="66" t="s">
        <v>284</v>
      </c>
      <c r="L5" s="66" t="s">
        <v>285</v>
      </c>
      <c r="N5" s="66"/>
      <c r="O5" s="66" t="s">
        <v>286</v>
      </c>
      <c r="P5" s="66" t="s">
        <v>287</v>
      </c>
      <c r="Q5" s="66" t="s">
        <v>288</v>
      </c>
      <c r="R5" s="66" t="s">
        <v>289</v>
      </c>
      <c r="S5" s="66" t="s">
        <v>283</v>
      </c>
      <c r="U5" s="66"/>
      <c r="V5" s="66" t="s">
        <v>286</v>
      </c>
      <c r="W5" s="66" t="s">
        <v>287</v>
      </c>
      <c r="X5" s="66" t="s">
        <v>288</v>
      </c>
      <c r="Y5" s="66" t="s">
        <v>289</v>
      </c>
      <c r="Z5" s="66" t="s">
        <v>283</v>
      </c>
    </row>
    <row r="6" spans="1:27" x14ac:dyDescent="0.4">
      <c r="A6" s="66" t="s">
        <v>278</v>
      </c>
      <c r="B6" s="66">
        <v>2200</v>
      </c>
      <c r="C6" s="66">
        <v>2720.2721999999999</v>
      </c>
      <c r="E6" s="66" t="s">
        <v>299</v>
      </c>
      <c r="F6" s="66">
        <v>55</v>
      </c>
      <c r="G6" s="66">
        <v>15</v>
      </c>
      <c r="H6" s="66">
        <v>7</v>
      </c>
      <c r="J6" s="66" t="s">
        <v>299</v>
      </c>
      <c r="K6" s="66">
        <v>0.1</v>
      </c>
      <c r="L6" s="66">
        <v>4</v>
      </c>
      <c r="N6" s="66" t="s">
        <v>290</v>
      </c>
      <c r="O6" s="66">
        <v>50</v>
      </c>
      <c r="P6" s="66">
        <v>60</v>
      </c>
      <c r="Q6" s="66">
        <v>0</v>
      </c>
      <c r="R6" s="66">
        <v>0</v>
      </c>
      <c r="S6" s="66">
        <v>94.449489999999997</v>
      </c>
      <c r="U6" s="66" t="s">
        <v>291</v>
      </c>
      <c r="V6" s="66">
        <v>0</v>
      </c>
      <c r="W6" s="66">
        <v>0</v>
      </c>
      <c r="X6" s="66">
        <v>25</v>
      </c>
      <c r="Y6" s="66">
        <v>0</v>
      </c>
      <c r="Z6" s="66">
        <v>37.614452</v>
      </c>
    </row>
    <row r="7" spans="1:27" x14ac:dyDescent="0.4">
      <c r="E7" s="66" t="s">
        <v>300</v>
      </c>
      <c r="F7" s="66">
        <v>65</v>
      </c>
      <c r="G7" s="66">
        <v>30</v>
      </c>
      <c r="H7" s="66">
        <v>20</v>
      </c>
      <c r="J7" s="66" t="s">
        <v>300</v>
      </c>
      <c r="K7" s="66">
        <v>1</v>
      </c>
      <c r="L7" s="66">
        <v>10</v>
      </c>
    </row>
    <row r="8" spans="1:27" x14ac:dyDescent="0.4">
      <c r="E8" s="66" t="s">
        <v>292</v>
      </c>
      <c r="F8" s="66">
        <v>75.001999999999995</v>
      </c>
      <c r="G8" s="66">
        <v>8.9280000000000008</v>
      </c>
      <c r="H8" s="66">
        <v>16.071000000000002</v>
      </c>
      <c r="J8" s="66" t="s">
        <v>292</v>
      </c>
      <c r="K8" s="66">
        <v>11.069000000000001</v>
      </c>
      <c r="L8" s="66">
        <v>7.4409999999999998</v>
      </c>
    </row>
    <row r="13" spans="1:27" x14ac:dyDescent="0.4">
      <c r="A13" s="71" t="s">
        <v>301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302</v>
      </c>
      <c r="B14" s="70"/>
      <c r="C14" s="70"/>
      <c r="D14" s="70"/>
      <c r="E14" s="70"/>
      <c r="F14" s="70"/>
      <c r="H14" s="70" t="s">
        <v>303</v>
      </c>
      <c r="I14" s="70"/>
      <c r="J14" s="70"/>
      <c r="K14" s="70"/>
      <c r="L14" s="70"/>
      <c r="M14" s="70"/>
      <c r="O14" s="70" t="s">
        <v>304</v>
      </c>
      <c r="P14" s="70"/>
      <c r="Q14" s="70"/>
      <c r="R14" s="70"/>
      <c r="S14" s="70"/>
      <c r="T14" s="70"/>
      <c r="V14" s="70" t="s">
        <v>305</v>
      </c>
      <c r="W14" s="70"/>
      <c r="X14" s="70"/>
      <c r="Y14" s="70"/>
      <c r="Z14" s="70"/>
      <c r="AA14" s="70"/>
    </row>
    <row r="15" spans="1:27" x14ac:dyDescent="0.4">
      <c r="A15" s="66"/>
      <c r="B15" s="66" t="s">
        <v>306</v>
      </c>
      <c r="C15" s="66" t="s">
        <v>307</v>
      </c>
      <c r="D15" s="66" t="s">
        <v>308</v>
      </c>
      <c r="E15" s="66" t="s">
        <v>309</v>
      </c>
      <c r="F15" s="66" t="s">
        <v>310</v>
      </c>
      <c r="H15" s="66"/>
      <c r="I15" s="66" t="s">
        <v>306</v>
      </c>
      <c r="J15" s="66" t="s">
        <v>307</v>
      </c>
      <c r="K15" s="66" t="s">
        <v>308</v>
      </c>
      <c r="L15" s="66" t="s">
        <v>309</v>
      </c>
      <c r="M15" s="66" t="s">
        <v>310</v>
      </c>
      <c r="O15" s="66"/>
      <c r="P15" s="66" t="s">
        <v>306</v>
      </c>
      <c r="Q15" s="66" t="s">
        <v>307</v>
      </c>
      <c r="R15" s="66" t="s">
        <v>308</v>
      </c>
      <c r="S15" s="66" t="s">
        <v>309</v>
      </c>
      <c r="T15" s="66" t="s">
        <v>310</v>
      </c>
      <c r="V15" s="66"/>
      <c r="W15" s="66" t="s">
        <v>306</v>
      </c>
      <c r="X15" s="66" t="s">
        <v>307</v>
      </c>
      <c r="Y15" s="66" t="s">
        <v>308</v>
      </c>
      <c r="Z15" s="66" t="s">
        <v>309</v>
      </c>
      <c r="AA15" s="66" t="s">
        <v>310</v>
      </c>
    </row>
    <row r="16" spans="1:27" x14ac:dyDescent="0.4">
      <c r="A16" s="66" t="s">
        <v>311</v>
      </c>
      <c r="B16" s="66">
        <v>530</v>
      </c>
      <c r="C16" s="66">
        <v>750</v>
      </c>
      <c r="D16" s="66">
        <v>0</v>
      </c>
      <c r="E16" s="66">
        <v>3000</v>
      </c>
      <c r="F16" s="66">
        <v>879.39200000000005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23.326730000000001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6.0730259999999996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336.00670000000002</v>
      </c>
    </row>
    <row r="23" spans="1:62" x14ac:dyDescent="0.4">
      <c r="A23" s="71" t="s">
        <v>312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313</v>
      </c>
      <c r="B24" s="70"/>
      <c r="C24" s="70"/>
      <c r="D24" s="70"/>
      <c r="E24" s="70"/>
      <c r="F24" s="70"/>
      <c r="H24" s="70" t="s">
        <v>314</v>
      </c>
      <c r="I24" s="70"/>
      <c r="J24" s="70"/>
      <c r="K24" s="70"/>
      <c r="L24" s="70"/>
      <c r="M24" s="70"/>
      <c r="O24" s="70" t="s">
        <v>315</v>
      </c>
      <c r="P24" s="70"/>
      <c r="Q24" s="70"/>
      <c r="R24" s="70"/>
      <c r="S24" s="70"/>
      <c r="T24" s="70"/>
      <c r="V24" s="70" t="s">
        <v>316</v>
      </c>
      <c r="W24" s="70"/>
      <c r="X24" s="70"/>
      <c r="Y24" s="70"/>
      <c r="Z24" s="70"/>
      <c r="AA24" s="70"/>
      <c r="AC24" s="70" t="s">
        <v>317</v>
      </c>
      <c r="AD24" s="70"/>
      <c r="AE24" s="70"/>
      <c r="AF24" s="70"/>
      <c r="AG24" s="70"/>
      <c r="AH24" s="70"/>
      <c r="AJ24" s="70" t="s">
        <v>318</v>
      </c>
      <c r="AK24" s="70"/>
      <c r="AL24" s="70"/>
      <c r="AM24" s="70"/>
      <c r="AN24" s="70"/>
      <c r="AO24" s="70"/>
      <c r="AQ24" s="70" t="s">
        <v>319</v>
      </c>
      <c r="AR24" s="70"/>
      <c r="AS24" s="70"/>
      <c r="AT24" s="70"/>
      <c r="AU24" s="70"/>
      <c r="AV24" s="70"/>
      <c r="AX24" s="70" t="s">
        <v>320</v>
      </c>
      <c r="AY24" s="70"/>
      <c r="AZ24" s="70"/>
      <c r="BA24" s="70"/>
      <c r="BB24" s="70"/>
      <c r="BC24" s="70"/>
      <c r="BE24" s="70" t="s">
        <v>321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306</v>
      </c>
      <c r="C25" s="66" t="s">
        <v>307</v>
      </c>
      <c r="D25" s="66" t="s">
        <v>308</v>
      </c>
      <c r="E25" s="66" t="s">
        <v>309</v>
      </c>
      <c r="F25" s="66" t="s">
        <v>310</v>
      </c>
      <c r="H25" s="66"/>
      <c r="I25" s="66" t="s">
        <v>306</v>
      </c>
      <c r="J25" s="66" t="s">
        <v>307</v>
      </c>
      <c r="K25" s="66" t="s">
        <v>308</v>
      </c>
      <c r="L25" s="66" t="s">
        <v>309</v>
      </c>
      <c r="M25" s="66" t="s">
        <v>310</v>
      </c>
      <c r="O25" s="66"/>
      <c r="P25" s="66" t="s">
        <v>306</v>
      </c>
      <c r="Q25" s="66" t="s">
        <v>307</v>
      </c>
      <c r="R25" s="66" t="s">
        <v>308</v>
      </c>
      <c r="S25" s="66" t="s">
        <v>309</v>
      </c>
      <c r="T25" s="66" t="s">
        <v>310</v>
      </c>
      <c r="V25" s="66"/>
      <c r="W25" s="66" t="s">
        <v>306</v>
      </c>
      <c r="X25" s="66" t="s">
        <v>307</v>
      </c>
      <c r="Y25" s="66" t="s">
        <v>308</v>
      </c>
      <c r="Z25" s="66" t="s">
        <v>309</v>
      </c>
      <c r="AA25" s="66" t="s">
        <v>310</v>
      </c>
      <c r="AC25" s="66"/>
      <c r="AD25" s="66" t="s">
        <v>306</v>
      </c>
      <c r="AE25" s="66" t="s">
        <v>307</v>
      </c>
      <c r="AF25" s="66" t="s">
        <v>308</v>
      </c>
      <c r="AG25" s="66" t="s">
        <v>309</v>
      </c>
      <c r="AH25" s="66" t="s">
        <v>310</v>
      </c>
      <c r="AJ25" s="66"/>
      <c r="AK25" s="66" t="s">
        <v>306</v>
      </c>
      <c r="AL25" s="66" t="s">
        <v>307</v>
      </c>
      <c r="AM25" s="66" t="s">
        <v>308</v>
      </c>
      <c r="AN25" s="66" t="s">
        <v>309</v>
      </c>
      <c r="AO25" s="66" t="s">
        <v>310</v>
      </c>
      <c r="AQ25" s="66"/>
      <c r="AR25" s="66" t="s">
        <v>306</v>
      </c>
      <c r="AS25" s="66" t="s">
        <v>307</v>
      </c>
      <c r="AT25" s="66" t="s">
        <v>308</v>
      </c>
      <c r="AU25" s="66" t="s">
        <v>309</v>
      </c>
      <c r="AV25" s="66" t="s">
        <v>310</v>
      </c>
      <c r="AX25" s="66"/>
      <c r="AY25" s="66" t="s">
        <v>306</v>
      </c>
      <c r="AZ25" s="66" t="s">
        <v>307</v>
      </c>
      <c r="BA25" s="66" t="s">
        <v>308</v>
      </c>
      <c r="BB25" s="66" t="s">
        <v>309</v>
      </c>
      <c r="BC25" s="66" t="s">
        <v>310</v>
      </c>
      <c r="BE25" s="66"/>
      <c r="BF25" s="66" t="s">
        <v>306</v>
      </c>
      <c r="BG25" s="66" t="s">
        <v>307</v>
      </c>
      <c r="BH25" s="66" t="s">
        <v>308</v>
      </c>
      <c r="BI25" s="66" t="s">
        <v>309</v>
      </c>
      <c r="BJ25" s="66" t="s">
        <v>310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175.14060000000001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2.3749842999999999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2.0140946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25.161842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2.3554577999999999</v>
      </c>
      <c r="AJ26" s="66" t="s">
        <v>322</v>
      </c>
      <c r="AK26" s="66">
        <v>320</v>
      </c>
      <c r="AL26" s="66">
        <v>400</v>
      </c>
      <c r="AM26" s="66">
        <v>0</v>
      </c>
      <c r="AN26" s="66">
        <v>1000</v>
      </c>
      <c r="AO26" s="66">
        <v>881.41907000000003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17.703119999999998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3.9890756999999999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1.1226201</v>
      </c>
    </row>
    <row r="33" spans="1:68" x14ac:dyDescent="0.4">
      <c r="A33" s="71" t="s">
        <v>323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324</v>
      </c>
      <c r="B34" s="70"/>
      <c r="C34" s="70"/>
      <c r="D34" s="70"/>
      <c r="E34" s="70"/>
      <c r="F34" s="70"/>
      <c r="H34" s="70" t="s">
        <v>325</v>
      </c>
      <c r="I34" s="70"/>
      <c r="J34" s="70"/>
      <c r="K34" s="70"/>
      <c r="L34" s="70"/>
      <c r="M34" s="70"/>
      <c r="O34" s="70" t="s">
        <v>326</v>
      </c>
      <c r="P34" s="70"/>
      <c r="Q34" s="70"/>
      <c r="R34" s="70"/>
      <c r="S34" s="70"/>
      <c r="T34" s="70"/>
      <c r="V34" s="70" t="s">
        <v>327</v>
      </c>
      <c r="W34" s="70"/>
      <c r="X34" s="70"/>
      <c r="Y34" s="70"/>
      <c r="Z34" s="70"/>
      <c r="AA34" s="70"/>
      <c r="AC34" s="70" t="s">
        <v>328</v>
      </c>
      <c r="AD34" s="70"/>
      <c r="AE34" s="70"/>
      <c r="AF34" s="70"/>
      <c r="AG34" s="70"/>
      <c r="AH34" s="70"/>
      <c r="AJ34" s="70" t="s">
        <v>329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306</v>
      </c>
      <c r="C35" s="66" t="s">
        <v>307</v>
      </c>
      <c r="D35" s="66" t="s">
        <v>308</v>
      </c>
      <c r="E35" s="66" t="s">
        <v>309</v>
      </c>
      <c r="F35" s="66" t="s">
        <v>310</v>
      </c>
      <c r="H35" s="66"/>
      <c r="I35" s="66" t="s">
        <v>306</v>
      </c>
      <c r="J35" s="66" t="s">
        <v>307</v>
      </c>
      <c r="K35" s="66" t="s">
        <v>308</v>
      </c>
      <c r="L35" s="66" t="s">
        <v>309</v>
      </c>
      <c r="M35" s="66" t="s">
        <v>310</v>
      </c>
      <c r="O35" s="66"/>
      <c r="P35" s="66" t="s">
        <v>306</v>
      </c>
      <c r="Q35" s="66" t="s">
        <v>307</v>
      </c>
      <c r="R35" s="66" t="s">
        <v>308</v>
      </c>
      <c r="S35" s="66" t="s">
        <v>309</v>
      </c>
      <c r="T35" s="66" t="s">
        <v>310</v>
      </c>
      <c r="V35" s="66"/>
      <c r="W35" s="66" t="s">
        <v>306</v>
      </c>
      <c r="X35" s="66" t="s">
        <v>307</v>
      </c>
      <c r="Y35" s="66" t="s">
        <v>308</v>
      </c>
      <c r="Z35" s="66" t="s">
        <v>309</v>
      </c>
      <c r="AA35" s="66" t="s">
        <v>310</v>
      </c>
      <c r="AC35" s="66"/>
      <c r="AD35" s="66" t="s">
        <v>306</v>
      </c>
      <c r="AE35" s="66" t="s">
        <v>307</v>
      </c>
      <c r="AF35" s="66" t="s">
        <v>308</v>
      </c>
      <c r="AG35" s="66" t="s">
        <v>309</v>
      </c>
      <c r="AH35" s="66" t="s">
        <v>310</v>
      </c>
      <c r="AJ35" s="66"/>
      <c r="AK35" s="66" t="s">
        <v>306</v>
      </c>
      <c r="AL35" s="66" t="s">
        <v>307</v>
      </c>
      <c r="AM35" s="66" t="s">
        <v>308</v>
      </c>
      <c r="AN35" s="66" t="s">
        <v>309</v>
      </c>
      <c r="AO35" s="66" t="s">
        <v>310</v>
      </c>
    </row>
    <row r="36" spans="1:68" x14ac:dyDescent="0.4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755.74710000000005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1657.6554000000001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9608.7479999999996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4379.8710000000001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331.62738000000002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139.51439999999999</v>
      </c>
    </row>
    <row r="43" spans="1:68" x14ac:dyDescent="0.4">
      <c r="A43" s="71" t="s">
        <v>330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331</v>
      </c>
      <c r="B44" s="70"/>
      <c r="C44" s="70"/>
      <c r="D44" s="70"/>
      <c r="E44" s="70"/>
      <c r="F44" s="70"/>
      <c r="H44" s="70" t="s">
        <v>332</v>
      </c>
      <c r="I44" s="70"/>
      <c r="J44" s="70"/>
      <c r="K44" s="70"/>
      <c r="L44" s="70"/>
      <c r="M44" s="70"/>
      <c r="O44" s="70" t="s">
        <v>333</v>
      </c>
      <c r="P44" s="70"/>
      <c r="Q44" s="70"/>
      <c r="R44" s="70"/>
      <c r="S44" s="70"/>
      <c r="T44" s="70"/>
      <c r="V44" s="70" t="s">
        <v>334</v>
      </c>
      <c r="W44" s="70"/>
      <c r="X44" s="70"/>
      <c r="Y44" s="70"/>
      <c r="Z44" s="70"/>
      <c r="AA44" s="70"/>
      <c r="AC44" s="70" t="s">
        <v>335</v>
      </c>
      <c r="AD44" s="70"/>
      <c r="AE44" s="70"/>
      <c r="AF44" s="70"/>
      <c r="AG44" s="70"/>
      <c r="AH44" s="70"/>
      <c r="AJ44" s="70" t="s">
        <v>336</v>
      </c>
      <c r="AK44" s="70"/>
      <c r="AL44" s="70"/>
      <c r="AM44" s="70"/>
      <c r="AN44" s="70"/>
      <c r="AO44" s="70"/>
      <c r="AQ44" s="70" t="s">
        <v>337</v>
      </c>
      <c r="AR44" s="70"/>
      <c r="AS44" s="70"/>
      <c r="AT44" s="70"/>
      <c r="AU44" s="70"/>
      <c r="AV44" s="70"/>
      <c r="AX44" s="70" t="s">
        <v>338</v>
      </c>
      <c r="AY44" s="70"/>
      <c r="AZ44" s="70"/>
      <c r="BA44" s="70"/>
      <c r="BB44" s="70"/>
      <c r="BC44" s="70"/>
      <c r="BE44" s="70" t="s">
        <v>339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306</v>
      </c>
      <c r="C45" s="66" t="s">
        <v>307</v>
      </c>
      <c r="D45" s="66" t="s">
        <v>308</v>
      </c>
      <c r="E45" s="66" t="s">
        <v>309</v>
      </c>
      <c r="F45" s="66" t="s">
        <v>310</v>
      </c>
      <c r="H45" s="66"/>
      <c r="I45" s="66" t="s">
        <v>306</v>
      </c>
      <c r="J45" s="66" t="s">
        <v>307</v>
      </c>
      <c r="K45" s="66" t="s">
        <v>308</v>
      </c>
      <c r="L45" s="66" t="s">
        <v>309</v>
      </c>
      <c r="M45" s="66" t="s">
        <v>310</v>
      </c>
      <c r="O45" s="66"/>
      <c r="P45" s="66" t="s">
        <v>306</v>
      </c>
      <c r="Q45" s="66" t="s">
        <v>307</v>
      </c>
      <c r="R45" s="66" t="s">
        <v>308</v>
      </c>
      <c r="S45" s="66" t="s">
        <v>309</v>
      </c>
      <c r="T45" s="66" t="s">
        <v>310</v>
      </c>
      <c r="V45" s="66"/>
      <c r="W45" s="66" t="s">
        <v>306</v>
      </c>
      <c r="X45" s="66" t="s">
        <v>307</v>
      </c>
      <c r="Y45" s="66" t="s">
        <v>308</v>
      </c>
      <c r="Z45" s="66" t="s">
        <v>309</v>
      </c>
      <c r="AA45" s="66" t="s">
        <v>310</v>
      </c>
      <c r="AC45" s="66"/>
      <c r="AD45" s="66" t="s">
        <v>306</v>
      </c>
      <c r="AE45" s="66" t="s">
        <v>307</v>
      </c>
      <c r="AF45" s="66" t="s">
        <v>308</v>
      </c>
      <c r="AG45" s="66" t="s">
        <v>309</v>
      </c>
      <c r="AH45" s="66" t="s">
        <v>310</v>
      </c>
      <c r="AJ45" s="66"/>
      <c r="AK45" s="66" t="s">
        <v>306</v>
      </c>
      <c r="AL45" s="66" t="s">
        <v>307</v>
      </c>
      <c r="AM45" s="66" t="s">
        <v>308</v>
      </c>
      <c r="AN45" s="66" t="s">
        <v>309</v>
      </c>
      <c r="AO45" s="66" t="s">
        <v>310</v>
      </c>
      <c r="AQ45" s="66"/>
      <c r="AR45" s="66" t="s">
        <v>306</v>
      </c>
      <c r="AS45" s="66" t="s">
        <v>307</v>
      </c>
      <c r="AT45" s="66" t="s">
        <v>308</v>
      </c>
      <c r="AU45" s="66" t="s">
        <v>309</v>
      </c>
      <c r="AV45" s="66" t="s">
        <v>310</v>
      </c>
      <c r="AX45" s="66"/>
      <c r="AY45" s="66" t="s">
        <v>306</v>
      </c>
      <c r="AZ45" s="66" t="s">
        <v>307</v>
      </c>
      <c r="BA45" s="66" t="s">
        <v>308</v>
      </c>
      <c r="BB45" s="66" t="s">
        <v>309</v>
      </c>
      <c r="BC45" s="66" t="s">
        <v>310</v>
      </c>
      <c r="BE45" s="66"/>
      <c r="BF45" s="66" t="s">
        <v>306</v>
      </c>
      <c r="BG45" s="66" t="s">
        <v>307</v>
      </c>
      <c r="BH45" s="66" t="s">
        <v>308</v>
      </c>
      <c r="BI45" s="66" t="s">
        <v>309</v>
      </c>
      <c r="BJ45" s="66" t="s">
        <v>310</v>
      </c>
    </row>
    <row r="46" spans="1:68" x14ac:dyDescent="0.4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21.346147999999999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16.679113000000001</v>
      </c>
      <c r="O46" s="66" t="s">
        <v>340</v>
      </c>
      <c r="P46" s="66">
        <v>600</v>
      </c>
      <c r="Q46" s="66">
        <v>800</v>
      </c>
      <c r="R46" s="66">
        <v>0</v>
      </c>
      <c r="S46" s="66">
        <v>10000</v>
      </c>
      <c r="T46" s="66">
        <v>842.93493999999998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0.13951741000000001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5.0022006000000001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205.57451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124.729164</v>
      </c>
      <c r="AX46" s="66" t="s">
        <v>341</v>
      </c>
      <c r="AY46" s="66"/>
      <c r="AZ46" s="66"/>
      <c r="BA46" s="66"/>
      <c r="BB46" s="66"/>
      <c r="BC46" s="66"/>
      <c r="BE46" s="66" t="s">
        <v>342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343</v>
      </c>
      <c r="B2" s="62" t="s">
        <v>344</v>
      </c>
      <c r="C2" s="62" t="s">
        <v>293</v>
      </c>
      <c r="D2" s="62">
        <v>56</v>
      </c>
      <c r="E2" s="62">
        <v>2720.2721999999999</v>
      </c>
      <c r="F2" s="62">
        <v>440.78973000000002</v>
      </c>
      <c r="G2" s="62">
        <v>52.468086</v>
      </c>
      <c r="H2" s="62">
        <v>28.78745</v>
      </c>
      <c r="I2" s="62">
        <v>23.680637000000001</v>
      </c>
      <c r="J2" s="62">
        <v>94.449489999999997</v>
      </c>
      <c r="K2" s="62">
        <v>50.958435000000001</v>
      </c>
      <c r="L2" s="62">
        <v>43.491061999999999</v>
      </c>
      <c r="M2" s="62">
        <v>37.614452</v>
      </c>
      <c r="N2" s="62">
        <v>3.1899478000000001</v>
      </c>
      <c r="O2" s="62">
        <v>20.672428</v>
      </c>
      <c r="P2" s="62">
        <v>1517.1764000000001</v>
      </c>
      <c r="Q2" s="62">
        <v>39.978760000000001</v>
      </c>
      <c r="R2" s="62">
        <v>879.39200000000005</v>
      </c>
      <c r="S2" s="62">
        <v>138.49914999999999</v>
      </c>
      <c r="T2" s="62">
        <v>8890.7150000000001</v>
      </c>
      <c r="U2" s="62">
        <v>6.0730259999999996</v>
      </c>
      <c r="V2" s="62">
        <v>23.326730000000001</v>
      </c>
      <c r="W2" s="62">
        <v>336.00670000000002</v>
      </c>
      <c r="X2" s="62">
        <v>175.14060000000001</v>
      </c>
      <c r="Y2" s="62">
        <v>2.3749842999999999</v>
      </c>
      <c r="Z2" s="62">
        <v>2.0140946</v>
      </c>
      <c r="AA2" s="62">
        <v>25.161842</v>
      </c>
      <c r="AB2" s="62">
        <v>2.3554577999999999</v>
      </c>
      <c r="AC2" s="62">
        <v>881.41907000000003</v>
      </c>
      <c r="AD2" s="62">
        <v>17.703119999999998</v>
      </c>
      <c r="AE2" s="62">
        <v>3.9890756999999999</v>
      </c>
      <c r="AF2" s="62">
        <v>1.1226201</v>
      </c>
      <c r="AG2" s="62">
        <v>755.74710000000005</v>
      </c>
      <c r="AH2" s="62">
        <v>385.87180000000001</v>
      </c>
      <c r="AI2" s="62">
        <v>369.87527</v>
      </c>
      <c r="AJ2" s="62">
        <v>1657.6554000000001</v>
      </c>
      <c r="AK2" s="62">
        <v>9608.7479999999996</v>
      </c>
      <c r="AL2" s="62">
        <v>331.62738000000002</v>
      </c>
      <c r="AM2" s="62">
        <v>4379.8710000000001</v>
      </c>
      <c r="AN2" s="62">
        <v>139.51439999999999</v>
      </c>
      <c r="AO2" s="62">
        <v>21.346147999999999</v>
      </c>
      <c r="AP2" s="62">
        <v>14.676641999999999</v>
      </c>
      <c r="AQ2" s="62">
        <v>6.6695060000000002</v>
      </c>
      <c r="AR2" s="62">
        <v>16.679113000000001</v>
      </c>
      <c r="AS2" s="62">
        <v>842.93493999999998</v>
      </c>
      <c r="AT2" s="62">
        <v>0.13951741000000001</v>
      </c>
      <c r="AU2" s="62">
        <v>5.0022006000000001</v>
      </c>
      <c r="AV2" s="62">
        <v>205.57451</v>
      </c>
      <c r="AW2" s="62">
        <v>124.729164</v>
      </c>
      <c r="AX2" s="62">
        <v>0.11470832</v>
      </c>
      <c r="AY2" s="62">
        <v>0.88644719999999999</v>
      </c>
      <c r="AZ2" s="62">
        <v>343.85178000000002</v>
      </c>
      <c r="BA2" s="62">
        <v>39.323320000000002</v>
      </c>
      <c r="BB2" s="62">
        <v>12.679180000000001</v>
      </c>
      <c r="BC2" s="62">
        <v>14.763396</v>
      </c>
      <c r="BD2" s="62">
        <v>11.868731500000001</v>
      </c>
      <c r="BE2" s="62">
        <v>0.96395620000000004</v>
      </c>
      <c r="BF2" s="62">
        <v>2.1434617</v>
      </c>
      <c r="BG2" s="62">
        <v>1.1518281E-3</v>
      </c>
      <c r="BH2" s="62">
        <v>5.2519597000000001E-2</v>
      </c>
      <c r="BI2" s="62">
        <v>4.3228852999999998E-2</v>
      </c>
      <c r="BJ2" s="62">
        <v>0.16236953000000001</v>
      </c>
      <c r="BK2" s="62">
        <v>8.8602166000000004E-5</v>
      </c>
      <c r="BL2" s="62">
        <v>0.91686270000000003</v>
      </c>
      <c r="BM2" s="62">
        <v>7.9459666999999996</v>
      </c>
      <c r="BN2" s="62">
        <v>2.3362522000000001</v>
      </c>
      <c r="BO2" s="62">
        <v>109.11449</v>
      </c>
      <c r="BP2" s="62">
        <v>21.103062000000001</v>
      </c>
      <c r="BQ2" s="62">
        <v>37.729607000000001</v>
      </c>
      <c r="BR2" s="62">
        <v>127.21232999999999</v>
      </c>
      <c r="BS2" s="62">
        <v>21.233028000000001</v>
      </c>
      <c r="BT2" s="62">
        <v>26.854417999999999</v>
      </c>
      <c r="BU2" s="62">
        <v>0.48649662999999999</v>
      </c>
      <c r="BV2" s="62">
        <v>5.1050600000000002E-2</v>
      </c>
      <c r="BW2" s="62">
        <v>1.8356387999999999</v>
      </c>
      <c r="BX2" s="62">
        <v>2.5200095</v>
      </c>
      <c r="BY2" s="62">
        <v>0.14665638</v>
      </c>
      <c r="BZ2" s="62">
        <v>1.7156560999999999E-3</v>
      </c>
      <c r="CA2" s="62">
        <v>0.80087759999999997</v>
      </c>
      <c r="CB2" s="62">
        <v>1.7635474000000002E-2</v>
      </c>
      <c r="CC2" s="62">
        <v>0.30488480000000001</v>
      </c>
      <c r="CD2" s="62">
        <v>2.9415262000000002</v>
      </c>
      <c r="CE2" s="62">
        <v>0.13937685</v>
      </c>
      <c r="CF2" s="62">
        <v>0.67566950000000003</v>
      </c>
      <c r="CG2" s="62">
        <v>0</v>
      </c>
      <c r="CH2" s="62">
        <v>9.0949409999999994E-2</v>
      </c>
      <c r="CI2" s="62">
        <v>6.3703726000000002E-3</v>
      </c>
      <c r="CJ2" s="62">
        <v>6.4415620000000002</v>
      </c>
      <c r="CK2" s="62">
        <v>3.4152466999999999E-2</v>
      </c>
      <c r="CL2" s="62">
        <v>3.8401960000000002</v>
      </c>
      <c r="CM2" s="62">
        <v>7.4730243999999999</v>
      </c>
      <c r="CN2" s="62">
        <v>3269.2188000000001</v>
      </c>
      <c r="CO2" s="62">
        <v>5642.9546</v>
      </c>
      <c r="CP2" s="62">
        <v>2896.2339999999999</v>
      </c>
      <c r="CQ2" s="62">
        <v>1303.3538000000001</v>
      </c>
      <c r="CR2" s="62">
        <v>576.74199999999996</v>
      </c>
      <c r="CS2" s="62">
        <v>782.95460000000003</v>
      </c>
      <c r="CT2" s="62">
        <v>3104.3452000000002</v>
      </c>
      <c r="CU2" s="62">
        <v>1779.3584000000001</v>
      </c>
      <c r="CV2" s="62">
        <v>2457.1590000000001</v>
      </c>
      <c r="CW2" s="62">
        <v>1978.0042000000001</v>
      </c>
      <c r="CX2" s="62">
        <v>549.68713000000002</v>
      </c>
      <c r="CY2" s="62">
        <v>4414.1819999999998</v>
      </c>
      <c r="CZ2" s="62">
        <v>2205.1073999999999</v>
      </c>
      <c r="DA2" s="62">
        <v>4428.7579999999998</v>
      </c>
      <c r="DB2" s="62">
        <v>4755.6570000000002</v>
      </c>
      <c r="DC2" s="62">
        <v>5912.7349999999997</v>
      </c>
      <c r="DD2" s="62">
        <v>9298.9699999999993</v>
      </c>
      <c r="DE2" s="62">
        <v>1800.4989</v>
      </c>
      <c r="DF2" s="62">
        <v>5420.2439999999997</v>
      </c>
      <c r="DG2" s="62">
        <v>2134.3715999999999</v>
      </c>
      <c r="DH2" s="62">
        <v>147.88130000000001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39.323320000000002</v>
      </c>
      <c r="B6">
        <f>BB2</f>
        <v>12.679180000000001</v>
      </c>
      <c r="C6">
        <f>BC2</f>
        <v>14.763396</v>
      </c>
      <c r="D6">
        <f>BD2</f>
        <v>11.868731500000001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23238</v>
      </c>
      <c r="C2" s="57">
        <f ca="1">YEAR(TODAY())-YEAR(B2)+IF(TODAY()&gt;=DATE(YEAR(TODAY()),MONTH(B2),DAY(B2)),0,-1)</f>
        <v>56</v>
      </c>
      <c r="E2" s="53">
        <v>167</v>
      </c>
      <c r="F2" s="54" t="s">
        <v>40</v>
      </c>
      <c r="G2" s="53">
        <v>70</v>
      </c>
      <c r="H2" s="52" t="s">
        <v>42</v>
      </c>
      <c r="I2" s="73">
        <f>ROUND(G3/E3^2,1)</f>
        <v>25.1</v>
      </c>
    </row>
    <row r="3" spans="1:9" x14ac:dyDescent="0.4">
      <c r="E3" s="52">
        <f>E2/100</f>
        <v>1.67</v>
      </c>
      <c r="F3" s="52" t="s">
        <v>41</v>
      </c>
      <c r="G3" s="52">
        <f>G2</f>
        <v>70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43830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김광현, ID : H1900116)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14:15:49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43830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56</v>
      </c>
      <c r="G12" s="152"/>
      <c r="H12" s="152"/>
      <c r="I12" s="152"/>
      <c r="K12" s="123">
        <f>'개인정보 및 신체계측 입력'!E2</f>
        <v>167</v>
      </c>
      <c r="L12" s="124"/>
      <c r="M12" s="117">
        <f>'개인정보 및 신체계측 입력'!G2</f>
        <v>70</v>
      </c>
      <c r="N12" s="118"/>
      <c r="O12" s="113" t="s">
        <v>272</v>
      </c>
      <c r="P12" s="107"/>
      <c r="Q12" s="110">
        <f>'개인정보 및 신체계측 입력'!I2</f>
        <v>25.1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김광현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75.001999999999995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8.9280000000000008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16.071000000000002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0.8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7.4</v>
      </c>
      <c r="L72" s="37" t="s">
        <v>54</v>
      </c>
      <c r="M72" s="37">
        <f>ROUND('DRIs DATA'!K8,1)</f>
        <v>11.1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117.25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194.39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175.14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157.03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94.47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640.58000000000004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213.46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2020-03-12T06:41:54Z</dcterms:modified>
</cp:coreProperties>
</file>