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CE0080B5-032A-4338-A821-EC3A7EAFB2E2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<sst xmlns="http://schemas.openxmlformats.org/spreadsheetml/2006/main" count="692" uniqueCount="337">
  <si>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</si>
  <si>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</si>
  <si>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</si>
  <si>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</si>
  <si>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</si>
  <si>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</si>
  <si>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</si>
  <si>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</si>
  <si>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</si>
  <si>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</si>
  <si>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</si>
  <si>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</si>
  <si>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</si>
  <si>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</si>
  <si>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</si>
  <si>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</si>
  <si>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</si>
  <si>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</si>
  <si>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</si>
  <si>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</si>
  <si>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</si>
  <si>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</si>
  <si>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</si>
  <si>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</si>
  <si>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</si>
  <si>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</si>
  <si>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</si>
  <si>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</si>
  <si>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</si>
  <si>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</si>
  <si>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</si>
  <si>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</si>
  <si>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</si>
  <si>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</si>
  <si>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</si>
  <si>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</si>
  <si>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</si>
  <si>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</si>
  <si>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</si>
  <si>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</si>
  <si>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</si>
  <si>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</si>
  <si>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</si>
  <si>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</si>
  <si>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</si>
  <si>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</si>
  <si>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</si>
  <si>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</si>
  <si>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</si>
  <si>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</si>
  <si>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</si>
  <si>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</si>
  <si>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</si>
  <si>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</si>
  <si>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</si>
  <si>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</si>
  <si>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</si>
  <si>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</si>
  <si>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</si>
  <si>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</si>
  <si>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</si>
  <si>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</si>
  <si>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</si>
  <si>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</si>
  <si>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</si>
  <si>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</si>
  <si>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</si>
  <si>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</si>
  <si>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</si>
  <si>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</si>
  <si>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</si>
  <si>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</si>
  <si>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</si>
  <si>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</si>
  <si>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</si>
  <si>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</si>
  <si>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</si>
  <si>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</si>
  <si>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</si>
  <si>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</si>
  <si>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</si>
  <si>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</si>
  <si>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</si>
  <si>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</si>
  <si>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</si>
  <si>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</si>
  <si>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</si>
  <si>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</si>
  <si>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</si>
  <si>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</si>
  <si>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</si>
  <si>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</si>
  <si>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</si>
  <si>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</si>
  <si>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</si>
  <si>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</si>
  <si>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</si>
  <si>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</si>
  <si>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</si>
  <si>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</si>
  <si>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</si>
  <si>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</si>
  <si>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</si>
  <si>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</si>
  <si>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</si>
  <si>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</si>
  <si>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</si>
  <si>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</si>
  <si>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</si>
  <si>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</si>
  <si>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</si>
  <si>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</si>
  <si>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</si>
  <si>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</si>
  <si>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</si>
  <si>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</si>
  <si>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</si>
  <si>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</si>
  <si>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</si>
  <si>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</si>
  <si>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</si>
  <si>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</si>
  <si>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</si>
  <si>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</si>
  <si>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</si>
  <si>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</si>
  <si>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</si>
  <si>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</si>
  <si>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</si>
  <si>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</si>
  <si>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</si>
  <si>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</si>
  <si>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</si>
  <si>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</si>
  <si>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</si>
  <si>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</si>
  <si>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</si>
  <si>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</si>
  <si>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</si>
  <si>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</si>
  <si>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</si>
  <si>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</si>
  <si>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</si>
  <si>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</si>
  <si>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</si>
  <si>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</si>
  <si>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</si>
  <si>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</si>
  <si>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</si>
  <si>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</si>
  <si>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</si>
  <si>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</si>
  <si>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</si>
  <si>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</si>
  <si>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</si>
  <si>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</si>
  <si>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</si>
  <si>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</si>
  <si>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</si>
  <si>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</si>
  <si>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</si>
  <si>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</si>
  <si>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</si>
  <si>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</si>
  <si>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</si>
  <si>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</si>
  <si>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</si>
  <si>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</si>
  <si>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</si>
  <si>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</si>
  <si>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</si>
  <si>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</si>
  <si>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</si>
  <si>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</si>
  <si>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</si>
  <si>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</si>
  <si>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</si>
  <si>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</si>
  <si>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</si>
  <si>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</si>
  <si>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</si>
  <si>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</si>
  <si>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</si>
  <si>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</si>
  <si>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</si>
  <si>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</si>
  <si>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</si>
  <si>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</si>
  <si>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</si>
  <si>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</si>
  <si>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</si>
  <si>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</si>
  <si>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</si>
  <si>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</si>
  <si>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</si>
  <si>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</si>
  <si>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</si>
  <si>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</si>
  <si>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</si>
  <si>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</si>
  <si>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</si>
  <si>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</si>
  <si>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</si>
  <si>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</si>
  <si>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</si>
  <si>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</si>
  <si>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</si>
  <si>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</si>
  <si>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</si>
  <si>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</si>
  <si>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</si>
  <si>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</si>
  <si>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</si>
  <si>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</si>
  <si>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</si>
  <si>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</si>
  <si>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</si>
  <si>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</si>
  <si>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</si>
  <si>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</si>
  <si>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</si>
  <si>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</si>
  <si>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</si>
  <si>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</si>
  <si>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</si>
  <si>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</si>
  <si>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</si>
  <si>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</si>
  <si>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</si>
  <si>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</si>
  <si>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</si>
  <si>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</si>
  <si>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</si>
  <si>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</si>
  <si>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</si>
  <si>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</si>
  <si>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</si>
  <si>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</si>
  <si>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</si>
  <si>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</si>
  <si>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</si>
  <si>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</si>
  <si>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</si>
  <si>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</si>
  <si>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</si>
  <si>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</si>
  <si>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</si>
  <si>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</si>
  <si>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</si>
  <si>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</si>
  <si>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</si>
  <si>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</si>
  <si>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</si>
  <si>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</si>
  <si>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</si>
  <si>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</si>
  <si>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</si>
  <si>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</si>
  <si>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</si>
  <si>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</si>
  <si>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</si>
  <si>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</si>
  <si>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</si>
  <si>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</si>
  <si>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</si>
  <si>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</si>
  <si>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</si>
  <si>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</si>
  <si>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</si>
  <si>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</si>
  <si>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</si>
  <si>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</si>
  <si>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</si>
  <si>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</si>
  <si>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</si>
  <si>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</si>
  <si>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</si>
  <si>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</si>
  <si>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</si>
  <si>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</si>
  <si>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</si>
  <si>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</si>
  <si>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</si>
  <si>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</si>
  <si>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</si>
  <si>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</si>
  <si>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</si>
  <si>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</si>
  <si>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</si>
  <si>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</si>
  <si>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</si>
  <si>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</si>
  <si>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</si>
  <si>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</si>
  <si>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</si>
  <si>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</si>
  <si>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</si>
  <si>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</si>
  <si>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</si>
  <si>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</si>
  <si>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</si>
  <si>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</si>
  <si>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</si>
  <si>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</si>
  <si>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</si>
  <si>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</si>
  <si>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</si>
  <si>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</si>
  <si>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</si>
  <si>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</si>
  <si>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</si>
  <si>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</si>
  <si>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</si>
  <si>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</si>
  <si>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</si>
  <si>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</si>
  <si>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</si>
  <si>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</si>
  <si>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</si>
  <si>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</si>
  <si>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</si>
  <si>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</si>
  <si>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</si>
  <si>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</si>
  <si>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</si>
  <si>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</si>
  <si>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</si>
  <si>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</si>
  <si>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</si>
  <si>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</si>
  <si>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</si>
  <si>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</si>
  <si>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진승희, ID : H1900124)</t>
  </si>
  <si>
    <t>2020년 03월 18일 15:43:40</t>
  </si>
  <si>
    <t>H1900124</t>
  </si>
  <si>
    <t>진승희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</si>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</sst>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2-4DE3-BF9A-AA08C5B8888B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50.963070000000002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2-4DE3-BF9A-AA08C5B8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D-43ED-93B6-B6262C3FE9BC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1.7533076999999999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D-43ED-93B6-B6262C3FE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6-4F06-8B8E-01C50804C0F2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4.7793830000000002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6-4F06-8B8E-01C50804C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6-4AC8-A09C-74BFBEE003DF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886.18939999999998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6-4AC8-A09C-74BFBEE0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A-4FF8-9C7A-33D1DABEABF5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2056.3352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A-4FF8-9C7A-33D1DABE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6-4BCD-BAC6-DD54CEEF9DE4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141.34065000000001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6-4BCD-BAC6-DD54CEEF9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A-4C19-813A-ABA8F5EEA4E5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87.827010000000001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A-4C19-813A-ABA8F5EEA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E-4C27-B2BE-3B8E7B9DF188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8.9653209999999994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E-4C27-B2BE-3B8E7B9D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7-4633-BFD7-60BCE7E663A6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485.41980000000001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7-4633-BFD7-60BCE7E66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F-419C-A4DB-D6AF826DEA2E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6.4384784000000002E-3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F-419C-A4DB-D6AF826DE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0-422A-BBA3-C8C2CA48BAF1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2.8277187000000001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0-422A-BBA3-C8C2CA48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E-4E58-B961-B9E6CEEE683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17.319579999999998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E-4E58-B961-B9E6CEEE6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A-4D3E-A724-E622F5145044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263.91485999999998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A-4D3E-A724-E622F5145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0-4B76-A8DE-B9FC508B8619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62.174529999999997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0-4B76-A8DE-B9FC508B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2-4087-9757-B150B316B30A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6.2990000000000004</c:v>
                </c:pt>
                <c:pt idx="1">
                  <c:v>5.7270000000000003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2-4087-9757-B150B316B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8106-4566-A01F-EC01F5894DA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8106-4566-A01F-EC01F5894DAF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8106-4566-A01F-EC01F5894DA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10.64307</c:v>
                </c:pt>
                <c:pt idx="1">
                  <c:v>13.1233015</c:v>
                </c:pt>
                <c:pt idx="2">
                  <c:v>9.7867630000000005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06-4566-A01F-EC01F5894DA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A-4D0D-B9F8-A0A3F82D29F0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294.07530000000003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A-4D0D-B9F8-A0A3F82D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1-427C-8AFD-AFE3BB20534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12.715846000000001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1-427C-8AFD-AFE3BB20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E-4D17-8E38-EB7DC02012B5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74.366</c:v>
                </c:pt>
                <c:pt idx="1">
                  <c:v>9.3800000000000008</c:v>
                </c:pt>
                <c:pt idx="2">
                  <c:v>16.254000000000001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E-4D17-8E38-EB7DC0201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F-4C20-AAFE-DAEBA6CCB985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1523.0882999999999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F-4C20-AAFE-DAEBA6CCB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6-461A-A4D5-56692B55A5CA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102.41595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6-461A-A4D5-56692B55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8-498B-9883-E9E0C522B3A9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374.60122999999999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8-498B-9883-E9E0C522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7-455A-BA23-81664F8249DE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4.1540049999999997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7-455A-BA23-81664F82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4-4C0C-84F9-D122E0D14AAB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3071.2617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4-4C0C-84F9-D122E0D14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C-4C1E-B7FA-2A554E40AF56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9.112679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C-4C1E-B7FA-2A554E40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7-42CE-82E2-C15522BC9B79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2.1038928000000001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7-42CE-82E2-C15522BC9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1-4101-BDA3-FF1737B34EFC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130.27975000000001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1-4101-BDA3-FF1737B3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A-470C-8EA0-159328258729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0.90471953000000005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A-470C-8EA0-159328258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0-428D-96B1-9D6B2B80D652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11.196286000000001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0-428D-96B1-9D6B2B80D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B-4B45-94C7-26B1C9342246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2.1038928000000001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B-4B45-94C7-26B1C934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D-4955-8B6C-7DB55E2D7E69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328.05804000000001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D-4955-8B6C-7DB55E2D7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A-4095-B07F-4EA930070623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5.4190899999999997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A-4095-B07F-4EA93007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진승희, ID : H1900124)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15:43:40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1523.0882999999999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50.963070000000002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17.319579999999998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74.366</v>
      </c>
      <c r="G8" s="59">
        <f>'DRIs DATA 입력'!G8</f>
        <v>9.3800000000000008</v>
      </c>
      <c r="H8" s="59">
        <f>'DRIs DATA 입력'!H8</f>
        <v>16.254000000000001</v>
      </c>
      <c r="I8" s="46"/>
      <c r="J8" s="59" t="s">
        <v>216</v>
      </c>
      <c r="K8" s="59">
        <f>'DRIs DATA 입력'!K8</f>
        <v>6.2990000000000004</v>
      </c>
      <c r="L8" s="59">
        <f>'DRIs DATA 입력'!L8</f>
        <v>5.7270000000000003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294.07530000000003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12.715846000000001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4.1540049999999997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130.27975000000001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102.41595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1.0267337999999999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0.90471953000000005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11.196286000000001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2.1038928000000001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328.05804000000001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5.4190899999999997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1.7533076999999999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4.7793830000000002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374.60122999999999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886.18939999999998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3071.2617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2056.3352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141.34065000000001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87.827010000000001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 x14ac:dyDescent="0.3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9.112679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8.9653209999999994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485.41980000000001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6.4384784000000002E-3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2.8277187000000001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263.91485999999998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62.174529999999997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332</v>
      </c>
      <c r="G1" s="62" t="s">
        <v>276</v>
      </c>
      <c r="H1" s="61" t="s">
        <v>333</v>
      </c>
    </row>
    <row r="3" spans="1:27" x14ac:dyDescent="0.3">
      <c r="A3" s="69" t="s">
        <v>277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278</v>
      </c>
      <c r="B4" s="68"/>
      <c r="C4" s="68"/>
      <c r="E4" s="65" t="s">
        <v>279</v>
      </c>
      <c r="F4" s="66"/>
      <c r="G4" s="66"/>
      <c r="H4" s="67"/>
      <c r="J4" s="65" t="s">
        <v>280</v>
      </c>
      <c r="K4" s="66"/>
      <c r="L4" s="67"/>
      <c r="N4" s="68" t="s">
        <v>46</v>
      </c>
      <c r="O4" s="68"/>
      <c r="P4" s="68"/>
      <c r="Q4" s="68"/>
      <c r="R4" s="68"/>
      <c r="S4" s="68"/>
      <c r="U4" s="68" t="s">
        <v>281</v>
      </c>
      <c r="V4" s="68"/>
      <c r="W4" s="68"/>
      <c r="X4" s="68"/>
      <c r="Y4" s="68"/>
      <c r="Z4" s="68"/>
    </row>
    <row r="5" spans="1:27" x14ac:dyDescent="0.3">
      <c r="A5" s="64"/>
      <c r="B5" s="64" t="s">
        <v>282</v>
      </c>
      <c r="C5" s="64" t="s">
        <v>283</v>
      </c>
      <c r="E5" s="64"/>
      <c r="F5" s="64" t="s">
        <v>50</v>
      </c>
      <c r="G5" s="64" t="s">
        <v>284</v>
      </c>
      <c r="H5" s="64" t="s">
        <v>46</v>
      </c>
      <c r="J5" s="64"/>
      <c r="K5" s="64" t="s">
        <v>285</v>
      </c>
      <c r="L5" s="64" t="s">
        <v>286</v>
      </c>
      <c r="N5" s="64"/>
      <c r="O5" s="64" t="s">
        <v>287</v>
      </c>
      <c r="P5" s="64" t="s">
        <v>288</v>
      </c>
      <c r="Q5" s="64" t="s">
        <v>289</v>
      </c>
      <c r="R5" s="64" t="s">
        <v>290</v>
      </c>
      <c r="S5" s="64" t="s">
        <v>283</v>
      </c>
      <c r="U5" s="64"/>
      <c r="V5" s="64" t="s">
        <v>287</v>
      </c>
      <c r="W5" s="64" t="s">
        <v>288</v>
      </c>
      <c r="X5" s="64" t="s">
        <v>289</v>
      </c>
      <c r="Y5" s="64" t="s">
        <v>290</v>
      </c>
      <c r="Z5" s="64" t="s">
        <v>283</v>
      </c>
    </row>
    <row r="6" spans="1:27" x14ac:dyDescent="0.3">
      <c r="A6" s="64" t="s">
        <v>278</v>
      </c>
      <c r="B6" s="64">
        <v>1800</v>
      </c>
      <c r="C6" s="64">
        <v>1523.0882999999999</v>
      </c>
      <c r="E6" s="64" t="s">
        <v>291</v>
      </c>
      <c r="F6" s="64">
        <v>55</v>
      </c>
      <c r="G6" s="64">
        <v>15</v>
      </c>
      <c r="H6" s="64">
        <v>7</v>
      </c>
      <c r="J6" s="64" t="s">
        <v>291</v>
      </c>
      <c r="K6" s="64">
        <v>0.1</v>
      </c>
      <c r="L6" s="64">
        <v>4</v>
      </c>
      <c r="N6" s="64" t="s">
        <v>292</v>
      </c>
      <c r="O6" s="64">
        <v>40</v>
      </c>
      <c r="P6" s="64">
        <v>50</v>
      </c>
      <c r="Q6" s="64">
        <v>0</v>
      </c>
      <c r="R6" s="64">
        <v>0</v>
      </c>
      <c r="S6" s="64">
        <v>50.963070000000002</v>
      </c>
      <c r="U6" s="64" t="s">
        <v>293</v>
      </c>
      <c r="V6" s="64">
        <v>0</v>
      </c>
      <c r="W6" s="64">
        <v>0</v>
      </c>
      <c r="X6" s="64">
        <v>20</v>
      </c>
      <c r="Y6" s="64">
        <v>0</v>
      </c>
      <c r="Z6" s="64">
        <v>17.319579999999998</v>
      </c>
    </row>
    <row r="7" spans="1:27" x14ac:dyDescent="0.3">
      <c r="E7" s="64" t="s">
        <v>294</v>
      </c>
      <c r="F7" s="64">
        <v>65</v>
      </c>
      <c r="G7" s="64">
        <v>30</v>
      </c>
      <c r="H7" s="64">
        <v>20</v>
      </c>
      <c r="J7" s="64" t="s">
        <v>294</v>
      </c>
      <c r="K7" s="64">
        <v>1</v>
      </c>
      <c r="L7" s="64">
        <v>10</v>
      </c>
    </row>
    <row r="8" spans="1:27" x14ac:dyDescent="0.3">
      <c r="E8" s="64" t="s">
        <v>295</v>
      </c>
      <c r="F8" s="64">
        <v>74.366</v>
      </c>
      <c r="G8" s="64">
        <v>9.3800000000000008</v>
      </c>
      <c r="H8" s="64">
        <v>16.254000000000001</v>
      </c>
      <c r="J8" s="64" t="s">
        <v>295</v>
      </c>
      <c r="K8" s="64">
        <v>6.2990000000000004</v>
      </c>
      <c r="L8" s="64">
        <v>5.7270000000000003</v>
      </c>
    </row>
    <row r="13" spans="1:27" x14ac:dyDescent="0.3">
      <c r="A13" s="69" t="s">
        <v>296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297</v>
      </c>
      <c r="B14" s="68"/>
      <c r="C14" s="68"/>
      <c r="D14" s="68"/>
      <c r="E14" s="68"/>
      <c r="F14" s="68"/>
      <c r="H14" s="68" t="s">
        <v>298</v>
      </c>
      <c r="I14" s="68"/>
      <c r="J14" s="68"/>
      <c r="K14" s="68"/>
      <c r="L14" s="68"/>
      <c r="M14" s="68"/>
      <c r="O14" s="68" t="s">
        <v>299</v>
      </c>
      <c r="P14" s="68"/>
      <c r="Q14" s="68"/>
      <c r="R14" s="68"/>
      <c r="S14" s="68"/>
      <c r="T14" s="68"/>
      <c r="V14" s="68" t="s">
        <v>300</v>
      </c>
      <c r="W14" s="68"/>
      <c r="X14" s="68"/>
      <c r="Y14" s="68"/>
      <c r="Z14" s="68"/>
      <c r="AA14" s="68"/>
    </row>
    <row r="15" spans="1:27" x14ac:dyDescent="0.3">
      <c r="A15" s="64"/>
      <c r="B15" s="64" t="s">
        <v>287</v>
      </c>
      <c r="C15" s="64" t="s">
        <v>288</v>
      </c>
      <c r="D15" s="64" t="s">
        <v>289</v>
      </c>
      <c r="E15" s="64" t="s">
        <v>290</v>
      </c>
      <c r="F15" s="64" t="s">
        <v>283</v>
      </c>
      <c r="H15" s="64"/>
      <c r="I15" s="64" t="s">
        <v>287</v>
      </c>
      <c r="J15" s="64" t="s">
        <v>288</v>
      </c>
      <c r="K15" s="64" t="s">
        <v>289</v>
      </c>
      <c r="L15" s="64" t="s">
        <v>290</v>
      </c>
      <c r="M15" s="64" t="s">
        <v>283</v>
      </c>
      <c r="O15" s="64"/>
      <c r="P15" s="64" t="s">
        <v>287</v>
      </c>
      <c r="Q15" s="64" t="s">
        <v>288</v>
      </c>
      <c r="R15" s="64" t="s">
        <v>289</v>
      </c>
      <c r="S15" s="64" t="s">
        <v>290</v>
      </c>
      <c r="T15" s="64" t="s">
        <v>283</v>
      </c>
      <c r="V15" s="64"/>
      <c r="W15" s="64" t="s">
        <v>287</v>
      </c>
      <c r="X15" s="64" t="s">
        <v>288</v>
      </c>
      <c r="Y15" s="64" t="s">
        <v>289</v>
      </c>
      <c r="Z15" s="64" t="s">
        <v>290</v>
      </c>
      <c r="AA15" s="64" t="s">
        <v>283</v>
      </c>
    </row>
    <row r="16" spans="1:27" x14ac:dyDescent="0.3">
      <c r="A16" s="64" t="s">
        <v>301</v>
      </c>
      <c r="B16" s="64">
        <v>430</v>
      </c>
      <c r="C16" s="64">
        <v>600</v>
      </c>
      <c r="D16" s="64">
        <v>0</v>
      </c>
      <c r="E16" s="64">
        <v>3000</v>
      </c>
      <c r="F16" s="64">
        <v>294.07530000000003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12.715846000000001</v>
      </c>
      <c r="O16" s="64" t="s">
        <v>4</v>
      </c>
      <c r="P16" s="64">
        <v>0</v>
      </c>
      <c r="Q16" s="64">
        <v>0</v>
      </c>
      <c r="R16" s="64">
        <v>10</v>
      </c>
      <c r="S16" s="64">
        <v>100</v>
      </c>
      <c r="T16" s="64">
        <v>4.1540049999999997</v>
      </c>
      <c r="V16" s="64" t="s">
        <v>5</v>
      </c>
      <c r="W16" s="64">
        <v>0</v>
      </c>
      <c r="X16" s="64">
        <v>0</v>
      </c>
      <c r="Y16" s="64">
        <v>65</v>
      </c>
      <c r="Z16" s="64">
        <v>0</v>
      </c>
      <c r="AA16" s="64">
        <v>130.27975000000001</v>
      </c>
    </row>
    <row r="23" spans="1:62" x14ac:dyDescent="0.3">
      <c r="A23" s="69" t="s">
        <v>302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303</v>
      </c>
      <c r="B24" s="68"/>
      <c r="C24" s="68"/>
      <c r="D24" s="68"/>
      <c r="E24" s="68"/>
      <c r="F24" s="68"/>
      <c r="H24" s="68" t="s">
        <v>304</v>
      </c>
      <c r="I24" s="68"/>
      <c r="J24" s="68"/>
      <c r="K24" s="68"/>
      <c r="L24" s="68"/>
      <c r="M24" s="68"/>
      <c r="O24" s="68" t="s">
        <v>305</v>
      </c>
      <c r="P24" s="68"/>
      <c r="Q24" s="68"/>
      <c r="R24" s="68"/>
      <c r="S24" s="68"/>
      <c r="T24" s="68"/>
      <c r="V24" s="68" t="s">
        <v>306</v>
      </c>
      <c r="W24" s="68"/>
      <c r="X24" s="68"/>
      <c r="Y24" s="68"/>
      <c r="Z24" s="68"/>
      <c r="AA24" s="68"/>
      <c r="AC24" s="68" t="s">
        <v>307</v>
      </c>
      <c r="AD24" s="68"/>
      <c r="AE24" s="68"/>
      <c r="AF24" s="68"/>
      <c r="AG24" s="68"/>
      <c r="AH24" s="68"/>
      <c r="AJ24" s="68" t="s">
        <v>308</v>
      </c>
      <c r="AK24" s="68"/>
      <c r="AL24" s="68"/>
      <c r="AM24" s="68"/>
      <c r="AN24" s="68"/>
      <c r="AO24" s="68"/>
      <c r="AQ24" s="68" t="s">
        <v>309</v>
      </c>
      <c r="AR24" s="68"/>
      <c r="AS24" s="68"/>
      <c r="AT24" s="68"/>
      <c r="AU24" s="68"/>
      <c r="AV24" s="68"/>
      <c r="AX24" s="68" t="s">
        <v>310</v>
      </c>
      <c r="AY24" s="68"/>
      <c r="AZ24" s="68"/>
      <c r="BA24" s="68"/>
      <c r="BB24" s="68"/>
      <c r="BC24" s="68"/>
      <c r="BE24" s="68" t="s">
        <v>311</v>
      </c>
      <c r="BF24" s="68"/>
      <c r="BG24" s="68"/>
      <c r="BH24" s="68"/>
      <c r="BI24" s="68"/>
      <c r="BJ24" s="68"/>
    </row>
    <row r="25" spans="1:62" x14ac:dyDescent="0.3">
      <c r="A25" s="64"/>
      <c r="B25" s="64" t="s">
        <v>287</v>
      </c>
      <c r="C25" s="64" t="s">
        <v>288</v>
      </c>
      <c r="D25" s="64" t="s">
        <v>289</v>
      </c>
      <c r="E25" s="64" t="s">
        <v>290</v>
      </c>
      <c r="F25" s="64" t="s">
        <v>283</v>
      </c>
      <c r="H25" s="64"/>
      <c r="I25" s="64" t="s">
        <v>287</v>
      </c>
      <c r="J25" s="64" t="s">
        <v>288</v>
      </c>
      <c r="K25" s="64" t="s">
        <v>289</v>
      </c>
      <c r="L25" s="64" t="s">
        <v>290</v>
      </c>
      <c r="M25" s="64" t="s">
        <v>283</v>
      </c>
      <c r="O25" s="64"/>
      <c r="P25" s="64" t="s">
        <v>287</v>
      </c>
      <c r="Q25" s="64" t="s">
        <v>288</v>
      </c>
      <c r="R25" s="64" t="s">
        <v>289</v>
      </c>
      <c r="S25" s="64" t="s">
        <v>290</v>
      </c>
      <c r="T25" s="64" t="s">
        <v>283</v>
      </c>
      <c r="V25" s="64"/>
      <c r="W25" s="64" t="s">
        <v>287</v>
      </c>
      <c r="X25" s="64" t="s">
        <v>288</v>
      </c>
      <c r="Y25" s="64" t="s">
        <v>289</v>
      </c>
      <c r="Z25" s="64" t="s">
        <v>290</v>
      </c>
      <c r="AA25" s="64" t="s">
        <v>283</v>
      </c>
      <c r="AC25" s="64"/>
      <c r="AD25" s="64" t="s">
        <v>287</v>
      </c>
      <c r="AE25" s="64" t="s">
        <v>288</v>
      </c>
      <c r="AF25" s="64" t="s">
        <v>289</v>
      </c>
      <c r="AG25" s="64" t="s">
        <v>290</v>
      </c>
      <c r="AH25" s="64" t="s">
        <v>283</v>
      </c>
      <c r="AJ25" s="64"/>
      <c r="AK25" s="64" t="s">
        <v>287</v>
      </c>
      <c r="AL25" s="64" t="s">
        <v>288</v>
      </c>
      <c r="AM25" s="64" t="s">
        <v>289</v>
      </c>
      <c r="AN25" s="64" t="s">
        <v>290</v>
      </c>
      <c r="AO25" s="64" t="s">
        <v>283</v>
      </c>
      <c r="AQ25" s="64"/>
      <c r="AR25" s="64" t="s">
        <v>287</v>
      </c>
      <c r="AS25" s="64" t="s">
        <v>288</v>
      </c>
      <c r="AT25" s="64" t="s">
        <v>289</v>
      </c>
      <c r="AU25" s="64" t="s">
        <v>290</v>
      </c>
      <c r="AV25" s="64" t="s">
        <v>283</v>
      </c>
      <c r="AX25" s="64"/>
      <c r="AY25" s="64" t="s">
        <v>287</v>
      </c>
      <c r="AZ25" s="64" t="s">
        <v>288</v>
      </c>
      <c r="BA25" s="64" t="s">
        <v>289</v>
      </c>
      <c r="BB25" s="64" t="s">
        <v>290</v>
      </c>
      <c r="BC25" s="64" t="s">
        <v>283</v>
      </c>
      <c r="BE25" s="64"/>
      <c r="BF25" s="64" t="s">
        <v>287</v>
      </c>
      <c r="BG25" s="64" t="s">
        <v>288</v>
      </c>
      <c r="BH25" s="64" t="s">
        <v>289</v>
      </c>
      <c r="BI25" s="64" t="s">
        <v>290</v>
      </c>
      <c r="BJ25" s="64" t="s">
        <v>283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102.41595</v>
      </c>
      <c r="H26" s="64" t="s">
        <v>9</v>
      </c>
      <c r="I26" s="64">
        <v>0.9</v>
      </c>
      <c r="J26" s="64">
        <v>1.1000000000000001</v>
      </c>
      <c r="K26" s="64">
        <v>0</v>
      </c>
      <c r="L26" s="64">
        <v>0</v>
      </c>
      <c r="M26" s="64">
        <v>1.0267337999999999</v>
      </c>
      <c r="O26" s="64" t="s">
        <v>10</v>
      </c>
      <c r="P26" s="64">
        <v>1</v>
      </c>
      <c r="Q26" s="64">
        <v>1.2</v>
      </c>
      <c r="R26" s="64">
        <v>0</v>
      </c>
      <c r="S26" s="64">
        <v>0</v>
      </c>
      <c r="T26" s="64">
        <v>0.90471953000000005</v>
      </c>
      <c r="V26" s="64" t="s">
        <v>11</v>
      </c>
      <c r="W26" s="64">
        <v>11</v>
      </c>
      <c r="X26" s="64">
        <v>14</v>
      </c>
      <c r="Y26" s="64">
        <v>0</v>
      </c>
      <c r="Z26" s="64">
        <v>35</v>
      </c>
      <c r="AA26" s="64">
        <v>11.196286000000001</v>
      </c>
      <c r="AC26" s="64" t="s">
        <v>12</v>
      </c>
      <c r="AD26" s="64">
        <v>1.2</v>
      </c>
      <c r="AE26" s="64">
        <v>1.4</v>
      </c>
      <c r="AF26" s="64">
        <v>0</v>
      </c>
      <c r="AG26" s="64">
        <v>100</v>
      </c>
      <c r="AH26" s="64">
        <v>2.1038928000000001</v>
      </c>
      <c r="AJ26" s="64" t="s">
        <v>312</v>
      </c>
      <c r="AK26" s="64">
        <v>320</v>
      </c>
      <c r="AL26" s="64">
        <v>400</v>
      </c>
      <c r="AM26" s="64">
        <v>0</v>
      </c>
      <c r="AN26" s="64">
        <v>1000</v>
      </c>
      <c r="AO26" s="64">
        <v>328.05804000000001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5.4190899999999997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1.7533076999999999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4.7793830000000002</v>
      </c>
    </row>
    <row r="33" spans="1:68" x14ac:dyDescent="0.3">
      <c r="A33" s="69" t="s">
        <v>313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63"/>
      <c r="BL33" s="63"/>
      <c r="BM33" s="63"/>
      <c r="BN33" s="63"/>
      <c r="BO33" s="63"/>
      <c r="BP33" s="63"/>
    </row>
    <row r="34" spans="1:68" x14ac:dyDescent="0.3">
      <c r="A34" s="68" t="s">
        <v>177</v>
      </c>
      <c r="B34" s="68"/>
      <c r="C34" s="68"/>
      <c r="D34" s="68"/>
      <c r="E34" s="68"/>
      <c r="F34" s="68"/>
      <c r="H34" s="68" t="s">
        <v>314</v>
      </c>
      <c r="I34" s="68"/>
      <c r="J34" s="68"/>
      <c r="K34" s="68"/>
      <c r="L34" s="68"/>
      <c r="M34" s="68"/>
      <c r="O34" s="68" t="s">
        <v>178</v>
      </c>
      <c r="P34" s="68"/>
      <c r="Q34" s="68"/>
      <c r="R34" s="68"/>
      <c r="S34" s="68"/>
      <c r="T34" s="68"/>
      <c r="V34" s="68" t="s">
        <v>315</v>
      </c>
      <c r="W34" s="68"/>
      <c r="X34" s="68"/>
      <c r="Y34" s="68"/>
      <c r="Z34" s="68"/>
      <c r="AA34" s="68"/>
      <c r="AC34" s="68" t="s">
        <v>316</v>
      </c>
      <c r="AD34" s="68"/>
      <c r="AE34" s="68"/>
      <c r="AF34" s="68"/>
      <c r="AG34" s="68"/>
      <c r="AH34" s="68"/>
      <c r="AJ34" s="68" t="s">
        <v>317</v>
      </c>
      <c r="AK34" s="68"/>
      <c r="AL34" s="68"/>
      <c r="AM34" s="68"/>
      <c r="AN34" s="68"/>
      <c r="AO34" s="68"/>
    </row>
    <row r="35" spans="1:68" x14ac:dyDescent="0.3">
      <c r="A35" s="64"/>
      <c r="B35" s="64" t="s">
        <v>287</v>
      </c>
      <c r="C35" s="64" t="s">
        <v>288</v>
      </c>
      <c r="D35" s="64" t="s">
        <v>289</v>
      </c>
      <c r="E35" s="64" t="s">
        <v>290</v>
      </c>
      <c r="F35" s="64" t="s">
        <v>283</v>
      </c>
      <c r="H35" s="64"/>
      <c r="I35" s="64" t="s">
        <v>287</v>
      </c>
      <c r="J35" s="64" t="s">
        <v>288</v>
      </c>
      <c r="K35" s="64" t="s">
        <v>289</v>
      </c>
      <c r="L35" s="64" t="s">
        <v>290</v>
      </c>
      <c r="M35" s="64" t="s">
        <v>283</v>
      </c>
      <c r="O35" s="64"/>
      <c r="P35" s="64" t="s">
        <v>287</v>
      </c>
      <c r="Q35" s="64" t="s">
        <v>288</v>
      </c>
      <c r="R35" s="64" t="s">
        <v>289</v>
      </c>
      <c r="S35" s="64" t="s">
        <v>290</v>
      </c>
      <c r="T35" s="64" t="s">
        <v>283</v>
      </c>
      <c r="V35" s="64"/>
      <c r="W35" s="64" t="s">
        <v>287</v>
      </c>
      <c r="X35" s="64" t="s">
        <v>288</v>
      </c>
      <c r="Y35" s="64" t="s">
        <v>289</v>
      </c>
      <c r="Z35" s="64" t="s">
        <v>290</v>
      </c>
      <c r="AA35" s="64" t="s">
        <v>283</v>
      </c>
      <c r="AC35" s="64"/>
      <c r="AD35" s="64" t="s">
        <v>287</v>
      </c>
      <c r="AE35" s="64" t="s">
        <v>288</v>
      </c>
      <c r="AF35" s="64" t="s">
        <v>289</v>
      </c>
      <c r="AG35" s="64" t="s">
        <v>290</v>
      </c>
      <c r="AH35" s="64" t="s">
        <v>283</v>
      </c>
      <c r="AJ35" s="64"/>
      <c r="AK35" s="64" t="s">
        <v>287</v>
      </c>
      <c r="AL35" s="64" t="s">
        <v>288</v>
      </c>
      <c r="AM35" s="64" t="s">
        <v>289</v>
      </c>
      <c r="AN35" s="64" t="s">
        <v>290</v>
      </c>
      <c r="AO35" s="64" t="s">
        <v>283</v>
      </c>
    </row>
    <row r="36" spans="1:68" x14ac:dyDescent="0.3">
      <c r="A36" s="64" t="s">
        <v>17</v>
      </c>
      <c r="B36" s="64">
        <v>580</v>
      </c>
      <c r="C36" s="64">
        <v>800</v>
      </c>
      <c r="D36" s="64">
        <v>0</v>
      </c>
      <c r="E36" s="64">
        <v>2000</v>
      </c>
      <c r="F36" s="64">
        <v>374.60122999999999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886.18939999999998</v>
      </c>
      <c r="O36" s="64" t="s">
        <v>19</v>
      </c>
      <c r="P36" s="64">
        <v>0</v>
      </c>
      <c r="Q36" s="64">
        <v>0</v>
      </c>
      <c r="R36" s="64">
        <v>1500</v>
      </c>
      <c r="S36" s="64">
        <v>2000</v>
      </c>
      <c r="T36" s="64">
        <v>3071.2617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2056.3352</v>
      </c>
      <c r="AC36" s="64" t="s">
        <v>21</v>
      </c>
      <c r="AD36" s="64">
        <v>0</v>
      </c>
      <c r="AE36" s="64">
        <v>0</v>
      </c>
      <c r="AF36" s="64">
        <v>2300</v>
      </c>
      <c r="AG36" s="64">
        <v>0</v>
      </c>
      <c r="AH36" s="64">
        <v>141.34065000000001</v>
      </c>
      <c r="AJ36" s="64" t="s">
        <v>22</v>
      </c>
      <c r="AK36" s="64">
        <v>235</v>
      </c>
      <c r="AL36" s="64">
        <v>280</v>
      </c>
      <c r="AM36" s="64">
        <v>0</v>
      </c>
      <c r="AN36" s="64">
        <v>350</v>
      </c>
      <c r="AO36" s="64">
        <v>87.827010000000001</v>
      </c>
    </row>
    <row r="43" spans="1:68" x14ac:dyDescent="0.3">
      <c r="A43" s="69" t="s">
        <v>318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319</v>
      </c>
      <c r="B44" s="68"/>
      <c r="C44" s="68"/>
      <c r="D44" s="68"/>
      <c r="E44" s="68"/>
      <c r="F44" s="68"/>
      <c r="H44" s="68" t="s">
        <v>320</v>
      </c>
      <c r="I44" s="68"/>
      <c r="J44" s="68"/>
      <c r="K44" s="68"/>
      <c r="L44" s="68"/>
      <c r="M44" s="68"/>
      <c r="O44" s="68" t="s">
        <v>321</v>
      </c>
      <c r="P44" s="68"/>
      <c r="Q44" s="68"/>
      <c r="R44" s="68"/>
      <c r="S44" s="68"/>
      <c r="T44" s="68"/>
      <c r="V44" s="68" t="s">
        <v>322</v>
      </c>
      <c r="W44" s="68"/>
      <c r="X44" s="68"/>
      <c r="Y44" s="68"/>
      <c r="Z44" s="68"/>
      <c r="AA44" s="68"/>
      <c r="AC44" s="68" t="s">
        <v>323</v>
      </c>
      <c r="AD44" s="68"/>
      <c r="AE44" s="68"/>
      <c r="AF44" s="68"/>
      <c r="AG44" s="68"/>
      <c r="AH44" s="68"/>
      <c r="AJ44" s="68" t="s">
        <v>324</v>
      </c>
      <c r="AK44" s="68"/>
      <c r="AL44" s="68"/>
      <c r="AM44" s="68"/>
      <c r="AN44" s="68"/>
      <c r="AO44" s="68"/>
      <c r="AQ44" s="68" t="s">
        <v>325</v>
      </c>
      <c r="AR44" s="68"/>
      <c r="AS44" s="68"/>
      <c r="AT44" s="68"/>
      <c r="AU44" s="68"/>
      <c r="AV44" s="68"/>
      <c r="AX44" s="68" t="s">
        <v>326</v>
      </c>
      <c r="AY44" s="68"/>
      <c r="AZ44" s="68"/>
      <c r="BA44" s="68"/>
      <c r="BB44" s="68"/>
      <c r="BC44" s="68"/>
      <c r="BE44" s="68" t="s">
        <v>327</v>
      </c>
      <c r="BF44" s="68"/>
      <c r="BG44" s="68"/>
      <c r="BH44" s="68"/>
      <c r="BI44" s="68"/>
      <c r="BJ44" s="68"/>
    </row>
    <row r="45" spans="1:68" x14ac:dyDescent="0.3">
      <c r="A45" s="64"/>
      <c r="B45" s="64" t="s">
        <v>287</v>
      </c>
      <c r="C45" s="64" t="s">
        <v>288</v>
      </c>
      <c r="D45" s="64" t="s">
        <v>289</v>
      </c>
      <c r="E45" s="64" t="s">
        <v>290</v>
      </c>
      <c r="F45" s="64" t="s">
        <v>283</v>
      </c>
      <c r="H45" s="64"/>
      <c r="I45" s="64" t="s">
        <v>287</v>
      </c>
      <c r="J45" s="64" t="s">
        <v>288</v>
      </c>
      <c r="K45" s="64" t="s">
        <v>289</v>
      </c>
      <c r="L45" s="64" t="s">
        <v>290</v>
      </c>
      <c r="M45" s="64" t="s">
        <v>283</v>
      </c>
      <c r="O45" s="64"/>
      <c r="P45" s="64" t="s">
        <v>287</v>
      </c>
      <c r="Q45" s="64" t="s">
        <v>288</v>
      </c>
      <c r="R45" s="64" t="s">
        <v>289</v>
      </c>
      <c r="S45" s="64" t="s">
        <v>290</v>
      </c>
      <c r="T45" s="64" t="s">
        <v>283</v>
      </c>
      <c r="V45" s="64"/>
      <c r="W45" s="64" t="s">
        <v>287</v>
      </c>
      <c r="X45" s="64" t="s">
        <v>288</v>
      </c>
      <c r="Y45" s="64" t="s">
        <v>289</v>
      </c>
      <c r="Z45" s="64" t="s">
        <v>290</v>
      </c>
      <c r="AA45" s="64" t="s">
        <v>283</v>
      </c>
      <c r="AC45" s="64"/>
      <c r="AD45" s="64" t="s">
        <v>287</v>
      </c>
      <c r="AE45" s="64" t="s">
        <v>288</v>
      </c>
      <c r="AF45" s="64" t="s">
        <v>289</v>
      </c>
      <c r="AG45" s="64" t="s">
        <v>290</v>
      </c>
      <c r="AH45" s="64" t="s">
        <v>283</v>
      </c>
      <c r="AJ45" s="64"/>
      <c r="AK45" s="64" t="s">
        <v>287</v>
      </c>
      <c r="AL45" s="64" t="s">
        <v>288</v>
      </c>
      <c r="AM45" s="64" t="s">
        <v>289</v>
      </c>
      <c r="AN45" s="64" t="s">
        <v>290</v>
      </c>
      <c r="AO45" s="64" t="s">
        <v>283</v>
      </c>
      <c r="AQ45" s="64"/>
      <c r="AR45" s="64" t="s">
        <v>287</v>
      </c>
      <c r="AS45" s="64" t="s">
        <v>288</v>
      </c>
      <c r="AT45" s="64" t="s">
        <v>289</v>
      </c>
      <c r="AU45" s="64" t="s">
        <v>290</v>
      </c>
      <c r="AV45" s="64" t="s">
        <v>283</v>
      </c>
      <c r="AX45" s="64"/>
      <c r="AY45" s="64" t="s">
        <v>287</v>
      </c>
      <c r="AZ45" s="64" t="s">
        <v>288</v>
      </c>
      <c r="BA45" s="64" t="s">
        <v>289</v>
      </c>
      <c r="BB45" s="64" t="s">
        <v>290</v>
      </c>
      <c r="BC45" s="64" t="s">
        <v>283</v>
      </c>
      <c r="BE45" s="64"/>
      <c r="BF45" s="64" t="s">
        <v>287</v>
      </c>
      <c r="BG45" s="64" t="s">
        <v>288</v>
      </c>
      <c r="BH45" s="64" t="s">
        <v>289</v>
      </c>
      <c r="BI45" s="64" t="s">
        <v>290</v>
      </c>
      <c r="BJ45" s="64" t="s">
        <v>283</v>
      </c>
    </row>
    <row r="46" spans="1:68" x14ac:dyDescent="0.3">
      <c r="A46" s="64" t="s">
        <v>23</v>
      </c>
      <c r="B46" s="64">
        <v>6</v>
      </c>
      <c r="C46" s="64">
        <v>8</v>
      </c>
      <c r="D46" s="64">
        <v>0</v>
      </c>
      <c r="E46" s="64">
        <v>45</v>
      </c>
      <c r="F46" s="64">
        <v>9.112679</v>
      </c>
      <c r="H46" s="64" t="s">
        <v>24</v>
      </c>
      <c r="I46" s="64">
        <v>6</v>
      </c>
      <c r="J46" s="64">
        <v>7</v>
      </c>
      <c r="K46" s="64">
        <v>0</v>
      </c>
      <c r="L46" s="64">
        <v>35</v>
      </c>
      <c r="M46" s="64">
        <v>8.9653209999999994</v>
      </c>
      <c r="O46" s="64" t="s">
        <v>328</v>
      </c>
      <c r="P46" s="64">
        <v>600</v>
      </c>
      <c r="Q46" s="64">
        <v>800</v>
      </c>
      <c r="R46" s="64">
        <v>0</v>
      </c>
      <c r="S46" s="64">
        <v>10000</v>
      </c>
      <c r="T46" s="64">
        <v>485.41980000000001</v>
      </c>
      <c r="V46" s="64" t="s">
        <v>29</v>
      </c>
      <c r="W46" s="64">
        <v>0</v>
      </c>
      <c r="X46" s="64">
        <v>0</v>
      </c>
      <c r="Y46" s="64">
        <v>2.5</v>
      </c>
      <c r="Z46" s="64">
        <v>10</v>
      </c>
      <c r="AA46" s="64">
        <v>6.4384784000000002E-3</v>
      </c>
      <c r="AC46" s="64" t="s">
        <v>25</v>
      </c>
      <c r="AD46" s="64">
        <v>0</v>
      </c>
      <c r="AE46" s="64">
        <v>0</v>
      </c>
      <c r="AF46" s="64">
        <v>3.5</v>
      </c>
      <c r="AG46" s="64">
        <v>11</v>
      </c>
      <c r="AH46" s="64">
        <v>2.8277187000000001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263.91485999999998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62.174529999999997</v>
      </c>
      <c r="AX46" s="64" t="s">
        <v>329</v>
      </c>
      <c r="AY46" s="64"/>
      <c r="AZ46" s="64"/>
      <c r="BA46" s="64"/>
      <c r="BB46" s="64"/>
      <c r="BC46" s="64"/>
      <c r="BE46" s="64" t="s">
        <v>330</v>
      </c>
      <c r="BF46" s="64"/>
      <c r="BG46" s="64"/>
      <c r="BH46" s="64"/>
      <c r="BI46" s="64"/>
      <c r="BJ46" s="64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59" t="s">
        <v>334</v>
      </c>
      <c r="B2" s="159" t="s">
        <v>335</v>
      </c>
      <c r="C2" s="159" t="s">
        <v>336</v>
      </c>
      <c r="D2" s="159">
        <v>55</v>
      </c>
      <c r="E2" s="159">
        <v>1523.0882999999999</v>
      </c>
      <c r="F2" s="159">
        <v>233.17003</v>
      </c>
      <c r="G2" s="159">
        <v>29.408875999999999</v>
      </c>
      <c r="H2" s="159">
        <v>15.808305000000001</v>
      </c>
      <c r="I2" s="159">
        <v>13.600573000000001</v>
      </c>
      <c r="J2" s="159">
        <v>50.963070000000002</v>
      </c>
      <c r="K2" s="159">
        <v>26.853092</v>
      </c>
      <c r="L2" s="159">
        <v>24.109978000000002</v>
      </c>
      <c r="M2" s="159">
        <v>17.319579999999998</v>
      </c>
      <c r="N2" s="159">
        <v>2.2310340000000002</v>
      </c>
      <c r="O2" s="159">
        <v>9.539574</v>
      </c>
      <c r="P2" s="159">
        <v>693.97979999999995</v>
      </c>
      <c r="Q2" s="159">
        <v>14.862534</v>
      </c>
      <c r="R2" s="159">
        <v>294.07530000000003</v>
      </c>
      <c r="S2" s="159">
        <v>80.399330000000006</v>
      </c>
      <c r="T2" s="159">
        <v>2564.1118000000001</v>
      </c>
      <c r="U2" s="159">
        <v>4.1540049999999997</v>
      </c>
      <c r="V2" s="159">
        <v>12.715846000000001</v>
      </c>
      <c r="W2" s="159">
        <v>130.27975000000001</v>
      </c>
      <c r="X2" s="159">
        <v>102.41595</v>
      </c>
      <c r="Y2" s="159">
        <v>1.0267337999999999</v>
      </c>
      <c r="Z2" s="159">
        <v>0.90471953000000005</v>
      </c>
      <c r="AA2" s="159">
        <v>11.196286000000001</v>
      </c>
      <c r="AB2" s="159">
        <v>2.1038928000000001</v>
      </c>
      <c r="AC2" s="159">
        <v>328.05804000000001</v>
      </c>
      <c r="AD2" s="159">
        <v>5.4190899999999997</v>
      </c>
      <c r="AE2" s="159">
        <v>1.7533076999999999</v>
      </c>
      <c r="AF2" s="159">
        <v>4.7793830000000002</v>
      </c>
      <c r="AG2" s="159">
        <v>374.60122999999999</v>
      </c>
      <c r="AH2" s="159">
        <v>164.30343999999999</v>
      </c>
      <c r="AI2" s="159">
        <v>210.29778999999999</v>
      </c>
      <c r="AJ2" s="159">
        <v>886.18939999999998</v>
      </c>
      <c r="AK2" s="159">
        <v>3071.2617</v>
      </c>
      <c r="AL2" s="159">
        <v>141.34065000000001</v>
      </c>
      <c r="AM2" s="159">
        <v>2056.3352</v>
      </c>
      <c r="AN2" s="159">
        <v>87.827010000000001</v>
      </c>
      <c r="AO2" s="159">
        <v>9.112679</v>
      </c>
      <c r="AP2" s="159">
        <v>6.8973649999999997</v>
      </c>
      <c r="AQ2" s="159">
        <v>2.2153130000000001</v>
      </c>
      <c r="AR2" s="159">
        <v>8.9653209999999994</v>
      </c>
      <c r="AS2" s="159">
        <v>485.41980000000001</v>
      </c>
      <c r="AT2" s="159">
        <v>6.4384784000000002E-3</v>
      </c>
      <c r="AU2" s="159">
        <v>2.8277187000000001</v>
      </c>
      <c r="AV2" s="159">
        <v>263.91485999999998</v>
      </c>
      <c r="AW2" s="159">
        <v>62.174529999999997</v>
      </c>
      <c r="AX2" s="159">
        <v>8.3529580000000006E-2</v>
      </c>
      <c r="AY2" s="159">
        <v>0.46276202999999999</v>
      </c>
      <c r="AZ2" s="159">
        <v>162.2817</v>
      </c>
      <c r="BA2" s="159">
        <v>33.581851999999998</v>
      </c>
      <c r="BB2" s="159">
        <v>10.64307</v>
      </c>
      <c r="BC2" s="159">
        <v>13.1233015</v>
      </c>
      <c r="BD2" s="159">
        <v>9.7867630000000005</v>
      </c>
      <c r="BE2" s="159">
        <v>0.62464500000000001</v>
      </c>
      <c r="BF2" s="159">
        <v>2.1548539999999998</v>
      </c>
      <c r="BG2" s="159">
        <v>0</v>
      </c>
      <c r="BH2" s="159">
        <v>2.5520000000000001E-2</v>
      </c>
      <c r="BI2" s="159">
        <v>1.9140000000000001E-2</v>
      </c>
      <c r="BJ2" s="159">
        <v>6.5677330000000006E-2</v>
      </c>
      <c r="BK2" s="159">
        <v>0</v>
      </c>
      <c r="BL2" s="159">
        <v>0.21977611</v>
      </c>
      <c r="BM2" s="159">
        <v>2.9860156</v>
      </c>
      <c r="BN2" s="159">
        <v>0.72989839999999995</v>
      </c>
      <c r="BO2" s="159">
        <v>34.815852999999997</v>
      </c>
      <c r="BP2" s="159">
        <v>7.7560982999999997</v>
      </c>
      <c r="BQ2" s="159">
        <v>11.267728</v>
      </c>
      <c r="BR2" s="159">
        <v>41.030106000000004</v>
      </c>
      <c r="BS2" s="159">
        <v>9.0561849999999993</v>
      </c>
      <c r="BT2" s="159">
        <v>7.2076409999999997</v>
      </c>
      <c r="BU2" s="159">
        <v>0.2587951</v>
      </c>
      <c r="BV2" s="159">
        <v>8.3203269999999996E-2</v>
      </c>
      <c r="BW2" s="159">
        <v>0.52444900000000005</v>
      </c>
      <c r="BX2" s="159">
        <v>0.99023735999999996</v>
      </c>
      <c r="BY2" s="159">
        <v>9.3897540000000002E-2</v>
      </c>
      <c r="BZ2" s="159">
        <v>5.7611532999999996E-4</v>
      </c>
      <c r="CA2" s="159">
        <v>0.43875029999999998</v>
      </c>
      <c r="CB2" s="159">
        <v>5.6544084000000001E-2</v>
      </c>
      <c r="CC2" s="159">
        <v>0.103791416</v>
      </c>
      <c r="CD2" s="159">
        <v>1.6046739000000001</v>
      </c>
      <c r="CE2" s="159">
        <v>3.6742459999999998E-2</v>
      </c>
      <c r="CF2" s="159">
        <v>0.36458328000000001</v>
      </c>
      <c r="CG2" s="159">
        <v>0</v>
      </c>
      <c r="CH2" s="159">
        <v>3.2069340000000002E-2</v>
      </c>
      <c r="CI2" s="159">
        <v>0</v>
      </c>
      <c r="CJ2" s="159">
        <v>3.2806641999999999</v>
      </c>
      <c r="CK2" s="159">
        <v>4.4333213000000002E-3</v>
      </c>
      <c r="CL2" s="159">
        <v>2.0328683999999999</v>
      </c>
      <c r="CM2" s="159">
        <v>2.5539521999999999</v>
      </c>
      <c r="CN2" s="159">
        <v>1715.5282999999999</v>
      </c>
      <c r="CO2" s="159">
        <v>3015.4663</v>
      </c>
      <c r="CP2" s="159">
        <v>1727.9363000000001</v>
      </c>
      <c r="CQ2" s="159">
        <v>722.73950000000002</v>
      </c>
      <c r="CR2" s="159">
        <v>322.19098000000002</v>
      </c>
      <c r="CS2" s="159">
        <v>420.88927999999999</v>
      </c>
      <c r="CT2" s="159">
        <v>1638.8187</v>
      </c>
      <c r="CU2" s="159">
        <v>999.23149999999998</v>
      </c>
      <c r="CV2" s="159">
        <v>1290.7737999999999</v>
      </c>
      <c r="CW2" s="159">
        <v>1098.8597</v>
      </c>
      <c r="CX2" s="159">
        <v>305.82470000000001</v>
      </c>
      <c r="CY2" s="159">
        <v>2277.8344999999999</v>
      </c>
      <c r="CZ2" s="159">
        <v>1055.4870000000001</v>
      </c>
      <c r="DA2" s="159">
        <v>2337.8633</v>
      </c>
      <c r="DB2" s="159">
        <v>2455.6860000000001</v>
      </c>
      <c r="DC2" s="159">
        <v>3076.8463999999999</v>
      </c>
      <c r="DD2" s="159">
        <v>4918.4306999999999</v>
      </c>
      <c r="DE2" s="159">
        <v>1081.5891999999999</v>
      </c>
      <c r="DF2" s="159">
        <v>2639.4850000000001</v>
      </c>
      <c r="DG2" s="159">
        <v>1161.6054999999999</v>
      </c>
      <c r="DH2" s="159">
        <v>91.716880000000003</v>
      </c>
      <c r="DI2" s="159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33.581851999999998</v>
      </c>
      <c r="B6">
        <f>BB2</f>
        <v>10.64307</v>
      </c>
      <c r="C6">
        <f>BC2</f>
        <v>13.1233015</v>
      </c>
      <c r="D6">
        <f>BD2</f>
        <v>9.7867630000000005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 x14ac:dyDescent="0.3">
      <c r="A2" s="54" t="s">
        <v>255</v>
      </c>
      <c r="B2" s="55">
        <v>23729</v>
      </c>
      <c r="C2" s="56">
        <f ca="1">YEAR(TODAY())-YEAR(B2)+IF(TODAY()&gt;=DATE(YEAR(TODAY()),MONTH(B2),DAY(B2)),0,-1)</f>
        <v>55</v>
      </c>
      <c r="E2" s="52">
        <v>151.19999999999999</v>
      </c>
      <c r="F2" s="53" t="s">
        <v>39</v>
      </c>
      <c r="G2" s="52">
        <v>49.5</v>
      </c>
      <c r="H2" s="51" t="s">
        <v>41</v>
      </c>
      <c r="I2" s="71">
        <f>ROUND(G3/E3^2,1)</f>
        <v>21.7</v>
      </c>
    </row>
    <row r="3" spans="1:9" x14ac:dyDescent="0.3">
      <c r="E3" s="51">
        <f>E2/100</f>
        <v>1.5119999999999998</v>
      </c>
      <c r="F3" s="51" t="s">
        <v>40</v>
      </c>
      <c r="G3" s="51">
        <f>G2</f>
        <v>49.5</v>
      </c>
      <c r="H3" s="51" t="s">
        <v>41</v>
      </c>
      <c r="I3" s="71"/>
    </row>
    <row r="4" spans="1:9" x14ac:dyDescent="0.3">
      <c r="A4" t="s">
        <v>273</v>
      </c>
    </row>
    <row r="5" spans="1:9" x14ac:dyDescent="0.3">
      <c r="B5" s="60">
        <v>43878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진승희, ID : H1900124)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15:43:40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 x14ac:dyDescent="0.3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 x14ac:dyDescent="0.35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 x14ac:dyDescent="0.3">
      <c r="A5" s="6"/>
      <c r="B5" s="145" t="s">
        <v>331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 x14ac:dyDescent="0.3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 x14ac:dyDescent="0.3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 x14ac:dyDescent="0.3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 x14ac:dyDescent="0.35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 x14ac:dyDescent="0.3">
      <c r="C10" s="151" t="s">
        <v>30</v>
      </c>
      <c r="D10" s="151"/>
      <c r="E10" s="152"/>
      <c r="F10" s="155">
        <f>'개인정보 및 신체계측 입력'!B5</f>
        <v>43878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 x14ac:dyDescent="0.35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 x14ac:dyDescent="0.3">
      <c r="C12" s="151" t="s">
        <v>32</v>
      </c>
      <c r="D12" s="151"/>
      <c r="E12" s="152"/>
      <c r="F12" s="136">
        <f ca="1">'개인정보 및 신체계측 입력'!C2</f>
        <v>55</v>
      </c>
      <c r="G12" s="136"/>
      <c r="H12" s="136"/>
      <c r="I12" s="136"/>
      <c r="K12" s="127">
        <f>'개인정보 및 신체계측 입력'!E2</f>
        <v>151.19999999999999</v>
      </c>
      <c r="L12" s="128"/>
      <c r="M12" s="121">
        <f>'개인정보 및 신체계측 입력'!G2</f>
        <v>49.5</v>
      </c>
      <c r="N12" s="122"/>
      <c r="O12" s="117" t="s">
        <v>271</v>
      </c>
      <c r="P12" s="111"/>
      <c r="Q12" s="114">
        <f>'개인정보 및 신체계측 입력'!I2</f>
        <v>21.7</v>
      </c>
      <c r="R12" s="114"/>
      <c r="S12" s="114"/>
    </row>
    <row r="13" spans="1:19" ht="18" customHeight="1" thickBot="1" x14ac:dyDescent="0.35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 x14ac:dyDescent="0.3">
      <c r="C14" s="153" t="s">
        <v>31</v>
      </c>
      <c r="D14" s="153"/>
      <c r="E14" s="154"/>
      <c r="F14" s="115" t="str">
        <f>MID('DRIs DATA'!B1,28,3)</f>
        <v>진승희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 x14ac:dyDescent="0.35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 x14ac:dyDescent="0.35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74.366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9.3800000000000008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 x14ac:dyDescent="0.3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 x14ac:dyDescent="0.35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16.254000000000001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 x14ac:dyDescent="0.35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 x14ac:dyDescent="0.35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0.7</v>
      </c>
      <c r="P69" s="150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5.7</v>
      </c>
      <c r="L72" s="36" t="s">
        <v>53</v>
      </c>
      <c r="M72" s="36">
        <f>ROUND('DRIs DATA'!K8,1)</f>
        <v>6.3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 x14ac:dyDescent="0.3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 x14ac:dyDescent="0.35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 x14ac:dyDescent="0.35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 x14ac:dyDescent="0.3">
      <c r="B94" s="88" t="s">
        <v>171</v>
      </c>
      <c r="C94" s="86"/>
      <c r="D94" s="86"/>
      <c r="E94" s="86"/>
      <c r="F94" s="89">
        <f>ROUND('DRIs DATA'!F16/'DRIs DATA'!C16*100,2)</f>
        <v>39.21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105.97</v>
      </c>
      <c r="R94" s="86" t="s">
        <v>167</v>
      </c>
      <c r="S94" s="86"/>
      <c r="T94" s="8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 x14ac:dyDescent="0.3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 x14ac:dyDescent="0.3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 x14ac:dyDescent="0.3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 x14ac:dyDescent="0.3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 x14ac:dyDescent="0.35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 x14ac:dyDescent="0.35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 x14ac:dyDescent="0.3">
      <c r="B121" s="43" t="s">
        <v>171</v>
      </c>
      <c r="C121" s="16"/>
      <c r="D121" s="16"/>
      <c r="E121" s="15"/>
      <c r="F121" s="89">
        <f>ROUND('DRIs DATA'!F26/'DRIs DATA'!C26*100,2)</f>
        <v>102.42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140.26</v>
      </c>
      <c r="R121" s="86" t="s">
        <v>166</v>
      </c>
      <c r="S121" s="86"/>
      <c r="T121" s="8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 x14ac:dyDescent="0.3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 x14ac:dyDescent="0.3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 x14ac:dyDescent="0.3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 x14ac:dyDescent="0.3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7.25" thickBot="1" x14ac:dyDescent="0.35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 x14ac:dyDescent="0.35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 x14ac:dyDescent="0.35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 x14ac:dyDescent="0.3">
      <c r="B172" s="42" t="s">
        <v>171</v>
      </c>
      <c r="C172" s="20"/>
      <c r="D172" s="20"/>
      <c r="E172" s="6"/>
      <c r="F172" s="89">
        <f>ROUND('DRIs DATA'!F36/'DRIs DATA'!C36*100,2)</f>
        <v>46.83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204.75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 x14ac:dyDescent="0.3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 x14ac:dyDescent="0.3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 x14ac:dyDescent="0.3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 x14ac:dyDescent="0.3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 x14ac:dyDescent="0.3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 x14ac:dyDescent="0.35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 x14ac:dyDescent="0.35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 x14ac:dyDescent="0.3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9">
        <f>ROUND('DRIs DATA'!F46/'DRIs DATA'!C46*100,2)</f>
        <v>91.13</v>
      </c>
      <c r="G197" s="8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 x14ac:dyDescent="0.3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 x14ac:dyDescent="0.3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 x14ac:dyDescent="0.3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 x14ac:dyDescent="0.3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 x14ac:dyDescent="0.35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 x14ac:dyDescent="0.35">
      <c r="K205" s="10"/>
    </row>
    <row r="206" spans="2:20" ht="18" customHeight="1" x14ac:dyDescent="0.3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 x14ac:dyDescent="0.35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2020-03-18T23:06:35Z</dcterms:modified>
</cp:coreProperties>
</file>