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FDF46EA4-30D6-4D83-9BEE-AE1D1C1CB4A7}" xr6:coauthVersionLast="45" xr6:coauthVersionMax="45" xr10:uidLastSave="{00000000-0000-0000-0000-000000000000}"/>
  <bookViews>
    <workbookView xWindow="2550" yWindow="109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<sst xmlns="http://schemas.openxmlformats.org/spreadsheetml/2006/main" count="692" uniqueCount="283">
  <si>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</si>
  <si>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</si>
  <si>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</si>
  <si>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</si>
  <si>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</si>
  <si>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</si>
  <si>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</si>
  <si>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</si>
  <si>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</si>
  <si>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</si>
  <si>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</si>
  <si>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</si>
  <si>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</si>
  <si>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</si>
  <si>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</si>
  <si>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</si>
  <si>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</si>
  <si>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</si>
  <si>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</si>
  <si>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</si>
  <si>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</si>
  <si>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</si>
  <si>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</si>
  <si>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</si>
  <si>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</si>
  <si>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</si>
  <si>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</si>
  <si>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</si>
  <si>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</si>
  <si>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</si>
  <si>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</si>
  <si>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</si>
  <si>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</si>
  <si>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</si>
  <si>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</si>
  <si>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</si>
  <si>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</si>
  <si>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</si>
  <si>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</si>
  <si>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</si>
  <si>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</si>
  <si>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</si>
  <si>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</si>
  <si>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</si>
  <si>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</si>
  <si>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</si>
  <si>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</si>
  <si>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</si>
  <si>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</si>
  <si>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</si>
  <si>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</si>
  <si>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</si>
  <si>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</si>
  <si>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</si>
  <si>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</si>
  <si>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</si>
  <si>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</si>
  <si>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</si>
  <si>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</si>
  <si>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</si>
  <si>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</si>
  <si>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</si>
  <si>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</si>
  <si>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</si>
  <si>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</si>
  <si>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</si>
  <si>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</si>
  <si>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</si>
  <si>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</si>
  <si>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</si>
  <si>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</si>
  <si>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</si>
  <si>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</si>
  <si>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</si>
  <si>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</si>
  <si>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</si>
  <si>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</si>
  <si>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</si>
  <si>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</si>
  <si>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</si>
  <si>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</si>
  <si>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</si>
  <si>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</si>
  <si>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</si>
  <si>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</si>
  <si>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</si>
  <si>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</si>
  <si>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</si>
  <si>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</si>
  <si>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</si>
  <si>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</si>
  <si>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</si>
  <si>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</si>
  <si>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</si>
  <si>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</si>
  <si>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</si>
  <si>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</si>
  <si>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</si>
  <si>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</si>
  <si>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</si>
  <si>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</si>
  <si>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</si>
  <si>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</si>
  <si>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</si>
  <si>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</si>
  <si>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</si>
  <si>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</si>
  <si>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</si>
  <si>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</si>
  <si>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</si>
  <si>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</si>
  <si>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</si>
  <si>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</si>
  <si>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</si>
  <si>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</si>
  <si>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</si>
  <si>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</si>
  <si>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</si>
  <si>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</si>
  <si>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</si>
  <si>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</si>
  <si>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</si>
  <si>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</si>
  <si>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</si>
  <si>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</si>
  <si>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</si>
  <si>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</si>
  <si>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</si>
  <si>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</si>
  <si>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</si>
  <si>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</si>
  <si>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</si>
  <si>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</si>
  <si>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</si>
  <si>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</si>
  <si>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</si>
  <si>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</si>
  <si>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</si>
  <si>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</si>
  <si>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</si>
  <si>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</si>
  <si>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</si>
  <si>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</si>
  <si>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</si>
  <si>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</si>
  <si>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</si>
  <si>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</si>
  <si>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</si>
  <si>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</si>
  <si>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</si>
  <si>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</si>
  <si>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</si>
  <si>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</si>
  <si>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</si>
  <si>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</si>
  <si>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</si>
  <si>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</si>
  <si>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</si>
  <si>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</si>
  <si>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</si>
  <si>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</si>
  <si>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</si>
  <si>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</si>
  <si>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</si>
  <si>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</si>
  <si>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</si>
  <si>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</si>
  <si>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</si>
  <si>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</si>
  <si>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</si>
  <si>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</si>
  <si>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</si>
  <si>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</si>
  <si>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</si>
  <si>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</si>
  <si>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</si>
  <si>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</si>
  <si>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</si>
  <si>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</si>
  <si>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</si>
  <si>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</si>
  <si>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</si>
  <si>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</si>
  <si>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</si>
  <si>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</si>
  <si>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</si>
  <si>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</si>
  <si>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</si>
  <si>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</si>
  <si>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</si>
  <si>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</si>
  <si>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</si>
  <si>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</si>
  <si>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</si>
  <si>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</si>
  <si>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</si>
  <si>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</si>
  <si>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</si>
  <si>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</si>
  <si>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</si>
  <si>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</si>
  <si>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</si>
  <si>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</si>
  <si>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</si>
  <si>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</si>
  <si>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</si>
  <si>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</si>
  <si>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</si>
  <si>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</si>
  <si>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</si>
  <si>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</si>
  <si>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</si>
  <si>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</si>
  <si>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</si>
  <si>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</si>
  <si>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</si>
  <si>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</si>
  <si>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</si>
  <si>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</si>
  <si>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</si>
  <si>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</si>
  <si>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</si>
  <si>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</si>
  <si>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</si>
  <si>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</si>
  <si>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</si>
  <si>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</si>
  <si>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</si>
  <si>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</si>
  <si>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</si>
  <si>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</si>
  <si>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</si>
  <si>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</si>
  <si>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</si>
  <si>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</si>
  <si>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</si>
  <si>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</si>
  <si>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</si>
  <si>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</si>
  <si>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</si>
  <si>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</si>
  <si>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</si>
  <si>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</si>
  <si>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</si>
  <si>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</si>
  <si>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</si>
  <si>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</si>
  <si>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</si>
  <si>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</si>
  <si>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</si>
  <si>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</si>
  <si>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</si>
  <si>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</si>
  <si>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</si>
  <si>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</si>
  <si>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</si>
  <si>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</si>
  <si>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</si>
  <si>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</si>
  <si>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</si>
  <si>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</si>
  <si>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</si>
  <si>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</si>
  <si>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</si>
  <si>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</si>
  <si>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</si>
  <si>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</si>
  <si>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</si>
  <si>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</si>
  <si>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</si>
  <si>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</si>
  <si>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</si>
  <si>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</si>
  <si>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</si>
  <si>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</si>
  <si>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M</t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</si>
  <si>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</si>
  <si>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</si>
  <si>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남현우, ID : H1900129)</t>
  </si>
  <si>
    <t>출력시각</t>
  </si>
  <si>
    <t>2020년 03월 18일 15:31:56</t>
  </si>
  <si>
    <t>H1900129</t>
  </si>
  <si>
    <t>남현우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</si>
</sst>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2-42D4-9D6D-7BDEFA235A60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155.00604000000001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2-42D4-9D6D-7BDEFA23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9-4731-9EB9-D7C181A56015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6.0453175999999997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9-4731-9EB9-D7C181A56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D7-42F7-BF70-8F720DFD883C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4.7522250000000001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7-42F7-BF70-8F720DFD8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9C-4F02-A0EE-4365574BBA7E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2856.1410000000001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9C-4F02-A0EE-4365574BB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0F-459F-A0C9-673C89B4382B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8269.77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0F-459F-A0C9-673C89B43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C-4037-BC20-052918C3FB0E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387.46838000000002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C-4037-BC20-052918C3F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E-4BC3-BAB0-3CE10C9B6D89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321.54020000000003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FE-4BC3-BAB0-3CE10C9B6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A-4098-A55C-54AB9AFD26F0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25.697375999999998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A-4098-A55C-54AB9AFD2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97-48D3-B037-D74CBE34626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2073.4897000000001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7-48D3-B037-D74CBE346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0D-4840-8920-974759A9CBCC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0.20520225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0D-4840-8920-974759A9C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5-4FDD-AC60-7EE8E52BD645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7.8715330000000003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E5-4FDD-AC60-7EE8E52BD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9E-4CDE-B2E6-7CD4E62B0041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71.842780000000005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9E-4CDE-B2E6-7CD4E62B0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3-44C6-8C85-5BD9A7EC2354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1080.864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3-44C6-8C85-5BD9A7EC2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23-43D5-BF99-C6302C728D05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183.88587999999999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23-43D5-BF99-C6302C728D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C-4012-B5DC-E9E8BFB2EA28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6.78</c:v>
                </c:pt>
                <c:pt idx="1">
                  <c:v>13.36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C-4012-B5DC-E9E8BFB2EA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7C57-45ED-8344-E057BAB23D4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7C57-45ED-8344-E057BAB23D41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7C57-45ED-8344-E057BAB23D4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27.538221</c:v>
                </c:pt>
                <c:pt idx="1">
                  <c:v>31.349249</c:v>
                </c:pt>
                <c:pt idx="2">
                  <c:v>44.090755000000001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57-45ED-8344-E057BAB23D4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5-4CB2-A647-5BBC192F91B3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1486.3594000000001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5-4CB2-A647-5BBC192F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97-410C-8E66-B9BF04C97613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47.075270000000003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97-410C-8E66-B9BF04C97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DD-4E06-B671-2D3883DC1E09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71.09</c:v>
                </c:pt>
                <c:pt idx="1">
                  <c:v>11.472</c:v>
                </c:pt>
                <c:pt idx="2">
                  <c:v>17.439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DD-4E06-B671-2D3883DC1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657-9268-964C41D4F32B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4389.2259999999997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3-4657-9268-964C41D4F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4-4D26-B7B1-C5EA2CCA8B07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309.77292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4-4D26-B7B1-C5EA2CCA8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8-4866-B8CA-C7E739124ECC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1453.2755999999999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8-4866-B8CA-C7E739124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1-492D-BEFF-E425E4AE4D8F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6.3502349999999996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61-492D-BEFF-E425E4AE4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3-4108-8B27-4D26CDF31B96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14464.974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3-4108-8B27-4D26CDF31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A5D-9345-9BAAADE7C5BE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40.112994999999998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A5D-9345-9BAAADE7C5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B-4BCF-9C38-CE215D90B27F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4.024521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AB-4BCF-9C38-CE215D90B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54-4AEA-BDEB-BD6EB42F8B9A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830.24789999999996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54-4AEA-BDEB-BD6EB42F8B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5-4D14-86BE-4E82C19C40AE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3.3777370000000002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5-4D14-86BE-4E82C19C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4-421E-B216-06EF1C83B110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36.600033000000003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4-421E-B216-06EF1C83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D0-4108-A4FA-20E51E8FF5A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4.024521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D0-4108-A4FA-20E51E8FF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6-4D47-805C-02C57BD4664A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1491.8634999999999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6-4D47-805C-02C57BD46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D-4C6B-8327-13B4505F7D99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20.920840999999999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D-4C6B-8327-13B4505F7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남현우, ID : H1900129)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15:31:56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4389.2259999999997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155.00604000000001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71.842780000000005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71.09</v>
      </c>
      <c r="G8" s="59">
        <f>'DRIs DATA 입력'!G8</f>
        <v>11.472</v>
      </c>
      <c r="H8" s="59">
        <f>'DRIs DATA 입력'!H8</f>
        <v>17.439</v>
      </c>
      <c r="I8" s="46"/>
      <c r="J8" s="59" t="s">
        <v>216</v>
      </c>
      <c r="K8" s="59">
        <f>'DRIs DATA 입력'!K8</f>
        <v>6.78</v>
      </c>
      <c r="L8" s="59">
        <f>'DRIs DATA 입력'!L8</f>
        <v>13.36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1486.3594000000001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47.075270000000003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6.3502349999999996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830.24789999999996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309.77292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4.2526229999999998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3.3777370000000002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36.600033000000003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4.024521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1491.8634999999999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20.920840999999999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6.0453175999999997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4.7522250000000001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1453.2755999999999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2856.1410000000001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14464.974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8269.77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387.46838000000002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321.54020000000003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40.112994999999998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25.697375999999998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2073.4897000000001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0.20520225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7.8715330000000003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1080.864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183.88587999999999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277</v>
      </c>
      <c r="B1" s="157" t="s">
        <v>278</v>
      </c>
      <c r="C1" s="157"/>
      <c r="D1" s="157"/>
      <c r="E1" s="157"/>
      <c r="F1" s="157"/>
      <c r="G1" s="158" t="s">
        <v>279</v>
      </c>
      <c r="H1" s="157" t="s">
        <v>280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2200</v>
      </c>
      <c r="C6" s="159">
        <v>4389.2259999999997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50</v>
      </c>
      <c r="P6" s="159">
        <v>60</v>
      </c>
      <c r="Q6" s="159">
        <v>0</v>
      </c>
      <c r="R6" s="159">
        <v>0</v>
      </c>
      <c r="S6" s="159">
        <v>155.00604000000001</v>
      </c>
      <c r="T6" s="157"/>
      <c r="U6" s="159" t="s">
        <v>214</v>
      </c>
      <c r="V6" s="159">
        <v>0</v>
      </c>
      <c r="W6" s="159">
        <v>0</v>
      </c>
      <c r="X6" s="159">
        <v>25</v>
      </c>
      <c r="Y6" s="159">
        <v>0</v>
      </c>
      <c r="Z6" s="159">
        <v>71.842780000000005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71.09</v>
      </c>
      <c r="G8" s="159">
        <v>11.472</v>
      </c>
      <c r="H8" s="159">
        <v>17.439</v>
      </c>
      <c r="I8" s="157"/>
      <c r="J8" s="159" t="s">
        <v>216</v>
      </c>
      <c r="K8" s="159">
        <v>6.78</v>
      </c>
      <c r="L8" s="159">
        <v>13.36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530</v>
      </c>
      <c r="C16" s="159">
        <v>750</v>
      </c>
      <c r="D16" s="159">
        <v>0</v>
      </c>
      <c r="E16" s="159">
        <v>3000</v>
      </c>
      <c r="F16" s="159">
        <v>1486.3594000000001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47.075270000000003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6.3502349999999996</v>
      </c>
      <c r="U16" s="157"/>
      <c r="V16" s="159" t="s">
        <v>5</v>
      </c>
      <c r="W16" s="159">
        <v>0</v>
      </c>
      <c r="X16" s="159">
        <v>0</v>
      </c>
      <c r="Y16" s="159">
        <v>75</v>
      </c>
      <c r="Z16" s="159">
        <v>0</v>
      </c>
      <c r="AA16" s="159">
        <v>830.24789999999996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309.77292</v>
      </c>
      <c r="G26" s="157"/>
      <c r="H26" s="159" t="s">
        <v>9</v>
      </c>
      <c r="I26" s="159">
        <v>1</v>
      </c>
      <c r="J26" s="159">
        <v>1.2</v>
      </c>
      <c r="K26" s="159">
        <v>0</v>
      </c>
      <c r="L26" s="159">
        <v>0</v>
      </c>
      <c r="M26" s="159">
        <v>4.2526229999999998</v>
      </c>
      <c r="N26" s="157"/>
      <c r="O26" s="159" t="s">
        <v>10</v>
      </c>
      <c r="P26" s="159">
        <v>1.3</v>
      </c>
      <c r="Q26" s="159">
        <v>1.5</v>
      </c>
      <c r="R26" s="159">
        <v>0</v>
      </c>
      <c r="S26" s="159">
        <v>0</v>
      </c>
      <c r="T26" s="159">
        <v>3.3777370000000002</v>
      </c>
      <c r="U26" s="157"/>
      <c r="V26" s="159" t="s">
        <v>11</v>
      </c>
      <c r="W26" s="159">
        <v>12</v>
      </c>
      <c r="X26" s="159">
        <v>16</v>
      </c>
      <c r="Y26" s="159">
        <v>0</v>
      </c>
      <c r="Z26" s="159">
        <v>35</v>
      </c>
      <c r="AA26" s="159">
        <v>36.600033000000003</v>
      </c>
      <c r="AB26" s="157"/>
      <c r="AC26" s="159" t="s">
        <v>12</v>
      </c>
      <c r="AD26" s="159">
        <v>1.3</v>
      </c>
      <c r="AE26" s="159">
        <v>1.5</v>
      </c>
      <c r="AF26" s="159">
        <v>0</v>
      </c>
      <c r="AG26" s="159">
        <v>100</v>
      </c>
      <c r="AH26" s="159">
        <v>4.024521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1491.8634999999999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20.920840999999999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6.0453175999999997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4.7522250000000001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600</v>
      </c>
      <c r="C36" s="159">
        <v>750</v>
      </c>
      <c r="D36" s="159">
        <v>0</v>
      </c>
      <c r="E36" s="159">
        <v>2000</v>
      </c>
      <c r="F36" s="159">
        <v>1453.2755999999999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2856.1410000000001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14464.974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8269.77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387.46838000000002</v>
      </c>
      <c r="AI36" s="157"/>
      <c r="AJ36" s="159" t="s">
        <v>22</v>
      </c>
      <c r="AK36" s="159">
        <v>305</v>
      </c>
      <c r="AL36" s="159">
        <v>370</v>
      </c>
      <c r="AM36" s="159">
        <v>0</v>
      </c>
      <c r="AN36" s="159">
        <v>350</v>
      </c>
      <c r="AO36" s="159">
        <v>321.54020000000003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7</v>
      </c>
      <c r="C46" s="159">
        <v>10</v>
      </c>
      <c r="D46" s="159">
        <v>0</v>
      </c>
      <c r="E46" s="159">
        <v>45</v>
      </c>
      <c r="F46" s="159">
        <v>40.112994999999998</v>
      </c>
      <c r="G46" s="157"/>
      <c r="H46" s="159" t="s">
        <v>24</v>
      </c>
      <c r="I46" s="159">
        <v>8</v>
      </c>
      <c r="J46" s="159">
        <v>9</v>
      </c>
      <c r="K46" s="159">
        <v>0</v>
      </c>
      <c r="L46" s="159">
        <v>35</v>
      </c>
      <c r="M46" s="159">
        <v>25.697375999999998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2073.4897000000001</v>
      </c>
      <c r="U46" s="157"/>
      <c r="V46" s="159" t="s">
        <v>29</v>
      </c>
      <c r="W46" s="159">
        <v>0</v>
      </c>
      <c r="X46" s="159">
        <v>0</v>
      </c>
      <c r="Y46" s="159">
        <v>3</v>
      </c>
      <c r="Z46" s="159">
        <v>10</v>
      </c>
      <c r="AA46" s="159">
        <v>0.20520225</v>
      </c>
      <c r="AB46" s="157"/>
      <c r="AC46" s="159" t="s">
        <v>25</v>
      </c>
      <c r="AD46" s="159">
        <v>0</v>
      </c>
      <c r="AE46" s="159">
        <v>0</v>
      </c>
      <c r="AF46" s="159">
        <v>4</v>
      </c>
      <c r="AG46" s="159">
        <v>11</v>
      </c>
      <c r="AH46" s="159">
        <v>7.8715330000000003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1080.864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183.88587999999999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281</v>
      </c>
      <c r="B2" s="161" t="s">
        <v>282</v>
      </c>
      <c r="C2" s="161" t="s">
        <v>275</v>
      </c>
      <c r="D2" s="161">
        <v>62</v>
      </c>
      <c r="E2" s="161">
        <v>4389.2259999999997</v>
      </c>
      <c r="F2" s="161">
        <v>631.89594</v>
      </c>
      <c r="G2" s="161">
        <v>101.96828499999999</v>
      </c>
      <c r="H2" s="161">
        <v>61.613346</v>
      </c>
      <c r="I2" s="161">
        <v>40.354939999999999</v>
      </c>
      <c r="J2" s="161">
        <v>155.00604000000001</v>
      </c>
      <c r="K2" s="161">
        <v>88.589820000000003</v>
      </c>
      <c r="L2" s="161">
        <v>66.416219999999996</v>
      </c>
      <c r="M2" s="161">
        <v>71.842780000000005</v>
      </c>
      <c r="N2" s="161">
        <v>8.3319880000000008</v>
      </c>
      <c r="O2" s="161">
        <v>40.800559999999997</v>
      </c>
      <c r="P2" s="161">
        <v>2609.4596999999999</v>
      </c>
      <c r="Q2" s="161">
        <v>63.995434000000003</v>
      </c>
      <c r="R2" s="161">
        <v>1486.3594000000001</v>
      </c>
      <c r="S2" s="161">
        <v>185.17053000000001</v>
      </c>
      <c r="T2" s="161">
        <v>15614.266</v>
      </c>
      <c r="U2" s="161">
        <v>6.3502349999999996</v>
      </c>
      <c r="V2" s="161">
        <v>47.075270000000003</v>
      </c>
      <c r="W2" s="161">
        <v>830.24789999999996</v>
      </c>
      <c r="X2" s="161">
        <v>309.77292</v>
      </c>
      <c r="Y2" s="161">
        <v>4.2526229999999998</v>
      </c>
      <c r="Z2" s="161">
        <v>3.3777370000000002</v>
      </c>
      <c r="AA2" s="161">
        <v>36.600033000000003</v>
      </c>
      <c r="AB2" s="161">
        <v>4.024521</v>
      </c>
      <c r="AC2" s="161">
        <v>1491.8634999999999</v>
      </c>
      <c r="AD2" s="161">
        <v>20.920840999999999</v>
      </c>
      <c r="AE2" s="161">
        <v>6.0453175999999997</v>
      </c>
      <c r="AF2" s="161">
        <v>4.7522250000000001</v>
      </c>
      <c r="AG2" s="161">
        <v>1453.2755999999999</v>
      </c>
      <c r="AH2" s="161">
        <v>861.36969999999997</v>
      </c>
      <c r="AI2" s="161">
        <v>591.90589999999997</v>
      </c>
      <c r="AJ2" s="161">
        <v>2856.1410000000001</v>
      </c>
      <c r="AK2" s="161">
        <v>14464.974</v>
      </c>
      <c r="AL2" s="161">
        <v>387.46838000000002</v>
      </c>
      <c r="AM2" s="161">
        <v>8269.77</v>
      </c>
      <c r="AN2" s="161">
        <v>321.54020000000003</v>
      </c>
      <c r="AO2" s="161">
        <v>40.112994999999998</v>
      </c>
      <c r="AP2" s="161">
        <v>30.388020000000001</v>
      </c>
      <c r="AQ2" s="161">
        <v>9.7249770000000009</v>
      </c>
      <c r="AR2" s="161">
        <v>25.697375999999998</v>
      </c>
      <c r="AS2" s="161">
        <v>2073.4897000000001</v>
      </c>
      <c r="AT2" s="161">
        <v>0.20520225</v>
      </c>
      <c r="AU2" s="161">
        <v>7.8715330000000003</v>
      </c>
      <c r="AV2" s="161">
        <v>1080.864</v>
      </c>
      <c r="AW2" s="161">
        <v>183.88587999999999</v>
      </c>
      <c r="AX2" s="161">
        <v>0.39045205999999999</v>
      </c>
      <c r="AY2" s="161">
        <v>2.5879523999999998</v>
      </c>
      <c r="AZ2" s="161">
        <v>558.00699999999995</v>
      </c>
      <c r="BA2" s="161">
        <v>102.997894</v>
      </c>
      <c r="BB2" s="161">
        <v>27.538221</v>
      </c>
      <c r="BC2" s="161">
        <v>31.349249</v>
      </c>
      <c r="BD2" s="161">
        <v>44.090755000000001</v>
      </c>
      <c r="BE2" s="161">
        <v>3.4550383</v>
      </c>
      <c r="BF2" s="161">
        <v>21.073698</v>
      </c>
      <c r="BG2" s="161">
        <v>1.1101958E-2</v>
      </c>
      <c r="BH2" s="161">
        <v>5.4608273999999998E-2</v>
      </c>
      <c r="BI2" s="161">
        <v>4.1335955000000001E-2</v>
      </c>
      <c r="BJ2" s="161">
        <v>0.19509273999999999</v>
      </c>
      <c r="BK2" s="161">
        <v>8.5399680000000004E-4</v>
      </c>
      <c r="BL2" s="161">
        <v>0.68289690000000003</v>
      </c>
      <c r="BM2" s="161">
        <v>7.3269840000000004</v>
      </c>
      <c r="BN2" s="161">
        <v>2.2273122999999999</v>
      </c>
      <c r="BO2" s="161">
        <v>117.860176</v>
      </c>
      <c r="BP2" s="161">
        <v>20.628</v>
      </c>
      <c r="BQ2" s="161">
        <v>38.284230000000001</v>
      </c>
      <c r="BR2" s="161">
        <v>139.49551</v>
      </c>
      <c r="BS2" s="161">
        <v>62.860759999999999</v>
      </c>
      <c r="BT2" s="161">
        <v>27.329256000000001</v>
      </c>
      <c r="BU2" s="161">
        <v>0.42404809999999998</v>
      </c>
      <c r="BV2" s="161">
        <v>6.9952630000000002E-2</v>
      </c>
      <c r="BW2" s="161">
        <v>1.7865386999999999</v>
      </c>
      <c r="BX2" s="161">
        <v>2.4818335</v>
      </c>
      <c r="BY2" s="161">
        <v>0.26723573</v>
      </c>
      <c r="BZ2" s="161">
        <v>2.0627409999999999E-3</v>
      </c>
      <c r="CA2" s="161">
        <v>1.6029936</v>
      </c>
      <c r="CB2" s="161">
        <v>4.6276715000000003E-2</v>
      </c>
      <c r="CC2" s="161">
        <v>0.41605140000000002</v>
      </c>
      <c r="CD2" s="161">
        <v>2.8470559999999998</v>
      </c>
      <c r="CE2" s="161">
        <v>0.21123718999999999</v>
      </c>
      <c r="CF2" s="161">
        <v>0.39335661999999999</v>
      </c>
      <c r="CG2" s="161">
        <v>1.2449999E-6</v>
      </c>
      <c r="CH2" s="161">
        <v>9.2638769999999995E-2</v>
      </c>
      <c r="CI2" s="161">
        <v>6.3705669999999997E-3</v>
      </c>
      <c r="CJ2" s="161">
        <v>5.5266219999999997</v>
      </c>
      <c r="CK2" s="161">
        <v>4.9594704000000003E-2</v>
      </c>
      <c r="CL2" s="161">
        <v>3.8040609999999999</v>
      </c>
      <c r="CM2" s="161">
        <v>6.6764174000000001</v>
      </c>
      <c r="CN2" s="161">
        <v>6357.1480000000001</v>
      </c>
      <c r="CO2" s="161">
        <v>11159.37</v>
      </c>
      <c r="CP2" s="161">
        <v>7394.4066999999995</v>
      </c>
      <c r="CQ2" s="161">
        <v>2157.6414</v>
      </c>
      <c r="CR2" s="161">
        <v>1283.018</v>
      </c>
      <c r="CS2" s="161">
        <v>912.80646000000002</v>
      </c>
      <c r="CT2" s="161">
        <v>6535.9549999999999</v>
      </c>
      <c r="CU2" s="161">
        <v>4243.1350000000002</v>
      </c>
      <c r="CV2" s="161">
        <v>2897.0277999999998</v>
      </c>
      <c r="CW2" s="161">
        <v>4861.4960000000001</v>
      </c>
      <c r="CX2" s="161">
        <v>1446.6686999999999</v>
      </c>
      <c r="CY2" s="161">
        <v>7544.6122999999998</v>
      </c>
      <c r="CZ2" s="161">
        <v>3881.3220000000001</v>
      </c>
      <c r="DA2" s="161">
        <v>10504.222</v>
      </c>
      <c r="DB2" s="161">
        <v>8814.0830000000005</v>
      </c>
      <c r="DC2" s="161">
        <v>16225.156999999999</v>
      </c>
      <c r="DD2" s="161">
        <v>24365.363000000001</v>
      </c>
      <c r="DE2" s="161">
        <v>5398.2370000000001</v>
      </c>
      <c r="DF2" s="161">
        <v>9452.2240000000002</v>
      </c>
      <c r="DG2" s="161">
        <v>5932.3954999999996</v>
      </c>
      <c r="DH2" s="161">
        <v>262.59586000000002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102.997894</v>
      </c>
      <c r="B6">
        <f>BB2</f>
        <v>27.538221</v>
      </c>
      <c r="C6">
        <f>BC2</f>
        <v>31.349249</v>
      </c>
      <c r="D6">
        <f>BD2</f>
        <v>44.090755000000001</v>
      </c>
    </row>
    <row r="7" spans="1:113" x14ac:dyDescent="0.3">
      <c r="B7">
        <f>ROUND(B6/MAX($B$6,$C$6,$D$6),1)</f>
        <v>0.6</v>
      </c>
      <c r="C7">
        <f>ROUND(C6/MAX($B$6,$C$6,$D$6),1)</f>
        <v>0.7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21192</v>
      </c>
      <c r="C2" s="56">
        <f ca="1">YEAR(TODAY())-YEAR(B2)+IF(TODAY()&gt;=DATE(YEAR(TODAY()),MONTH(B2),DAY(B2)),0,-1)</f>
        <v>62</v>
      </c>
      <c r="E2" s="52">
        <v>172.8</v>
      </c>
      <c r="F2" s="53" t="s">
        <v>39</v>
      </c>
      <c r="G2" s="52">
        <v>63.8</v>
      </c>
      <c r="H2" s="51" t="s">
        <v>41</v>
      </c>
      <c r="I2" s="70">
        <f>ROUND(G3/E3^2,1)</f>
        <v>21.4</v>
      </c>
    </row>
    <row r="3" spans="1:9" x14ac:dyDescent="0.3">
      <c r="E3" s="51">
        <f>E2/100</f>
        <v>1.7280000000000002</v>
      </c>
      <c r="F3" s="51" t="s">
        <v>40</v>
      </c>
      <c r="G3" s="51">
        <f>G2</f>
        <v>63.8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43880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남현우, ID : H1900129)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15:31:56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276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43880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62</v>
      </c>
      <c r="G12" s="135"/>
      <c r="H12" s="135"/>
      <c r="I12" s="135"/>
      <c r="K12" s="126">
        <f>'개인정보 및 신체계측 입력'!E2</f>
        <v>172.8</v>
      </c>
      <c r="L12" s="127"/>
      <c r="M12" s="120">
        <f>'개인정보 및 신체계측 입력'!G2</f>
        <v>63.8</v>
      </c>
      <c r="N12" s="121"/>
      <c r="O12" s="116" t="s">
        <v>271</v>
      </c>
      <c r="P12" s="110"/>
      <c r="Q12" s="113">
        <f>'개인정보 및 신체계측 입력'!I2</f>
        <v>21.4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남현우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71.09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11.472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17.439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0.7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1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13.4</v>
      </c>
      <c r="L72" s="36" t="s">
        <v>53</v>
      </c>
      <c r="M72" s="36">
        <f>ROUND('DRIs DATA'!K8,1)</f>
        <v>6.8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198.18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392.29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309.77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268.3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181.66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964.33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401.13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2200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2020-03-18T23:57:56Z</dcterms:modified>
</cp:coreProperties>
</file>