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442A7724-562E-4DF8-8BAB-31AA41E464CF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<sst xmlns="http://schemas.openxmlformats.org/spreadsheetml/2006/main" count="692" uniqueCount="337">
  <si>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</si>
  <si>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</si>
  <si>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</si>
  <si>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</si>
  <si>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</si>
  <si>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</si>
  <si>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</si>
  <si>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</si>
  <si>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</si>
  <si>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</si>
  <si>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</si>
  <si>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</si>
  <si>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</si>
  <si>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</si>
  <si>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</si>
  <si>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</si>
  <si>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</si>
  <si>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</si>
  <si>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</si>
  <si>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</si>
  <si>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</si>
  <si>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</si>
  <si>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</si>
  <si>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</si>
  <si>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</si>
  <si>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</si>
  <si>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</si>
  <si>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</si>
  <si>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</si>
  <si>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</si>
  <si>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</si>
  <si>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</si>
  <si>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</si>
  <si>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</si>
  <si>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</si>
  <si>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</si>
  <si>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</si>
  <si>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</si>
  <si>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</si>
  <si>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</si>
  <si>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</si>
  <si>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</si>
  <si>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</si>
  <si>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</si>
  <si>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</si>
  <si>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</si>
  <si>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</si>
  <si>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</si>
  <si>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</si>
  <si>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</si>
  <si>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</si>
  <si>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</si>
  <si>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</si>
  <si>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</si>
  <si>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</si>
  <si>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</si>
  <si>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</si>
  <si>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</si>
  <si>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</si>
  <si>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</si>
  <si>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</si>
  <si>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</si>
  <si>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</si>
  <si>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</si>
  <si>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</si>
  <si>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</si>
  <si>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</si>
  <si>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</si>
  <si>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</si>
  <si>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</si>
  <si>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</si>
  <si>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</si>
  <si>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</si>
  <si>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</si>
  <si>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</si>
  <si>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</si>
  <si>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</si>
  <si>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</si>
  <si>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</si>
  <si>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</si>
  <si>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</si>
  <si>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</si>
  <si>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</si>
  <si>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</si>
  <si>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</si>
  <si>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</si>
  <si>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</si>
  <si>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</si>
  <si>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</si>
  <si>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</si>
  <si>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</si>
  <si>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</si>
  <si>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</si>
  <si>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</si>
  <si>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</si>
  <si>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</si>
  <si>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</si>
  <si>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</si>
  <si>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</si>
  <si>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</si>
  <si>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</si>
  <si>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</si>
  <si>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</si>
  <si>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</si>
  <si>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</si>
  <si>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</si>
  <si>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</si>
  <si>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</si>
  <si>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</si>
  <si>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</si>
  <si>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</si>
  <si>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</si>
  <si>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</si>
  <si>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</si>
  <si>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</si>
  <si>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</si>
  <si>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</si>
  <si>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</si>
  <si>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</si>
  <si>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</si>
  <si>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</si>
  <si>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</si>
  <si>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</si>
  <si>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</si>
  <si>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</si>
  <si>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</si>
  <si>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</si>
  <si>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</si>
  <si>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</si>
  <si>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</si>
  <si>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</si>
  <si>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</si>
  <si>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</si>
  <si>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</si>
  <si>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</si>
  <si>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</si>
  <si>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</si>
  <si>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</si>
  <si>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</si>
  <si>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</si>
  <si>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</si>
  <si>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</si>
  <si>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</si>
  <si>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</si>
  <si>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</si>
  <si>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</si>
  <si>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</si>
  <si>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</si>
  <si>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</si>
  <si>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</si>
  <si>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</si>
  <si>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</si>
  <si>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</si>
  <si>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</si>
  <si>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</si>
  <si>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</si>
  <si>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</si>
  <si>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</si>
  <si>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</si>
  <si>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</si>
  <si>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</si>
  <si>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</si>
  <si>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</si>
  <si>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</si>
  <si>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</si>
  <si>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</si>
  <si>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</si>
  <si>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</si>
  <si>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</si>
  <si>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</si>
  <si>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</si>
  <si>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</si>
  <si>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</si>
  <si>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</si>
  <si>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</si>
  <si>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</si>
  <si>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</si>
  <si>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</si>
  <si>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</si>
  <si>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</si>
  <si>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</si>
  <si>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</si>
  <si>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</si>
  <si>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</si>
  <si>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</si>
  <si>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</si>
  <si>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</si>
  <si>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</si>
  <si>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</si>
  <si>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</si>
  <si>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</si>
  <si>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</si>
  <si>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</si>
  <si>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</si>
  <si>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</si>
  <si>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</si>
  <si>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</si>
  <si>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</si>
  <si>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</si>
  <si>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</si>
  <si>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</si>
  <si>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</si>
  <si>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</si>
  <si>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</si>
  <si>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</si>
  <si>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</si>
  <si>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</si>
  <si>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</si>
  <si>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</si>
  <si>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</si>
  <si>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</si>
  <si>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</si>
  <si>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</si>
  <si>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</si>
  <si>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</si>
  <si>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</si>
  <si>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</si>
  <si>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</si>
  <si>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</si>
  <si>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</si>
  <si>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</si>
  <si>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</si>
  <si>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</si>
  <si>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</si>
  <si>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</si>
  <si>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</si>
  <si>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</si>
  <si>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</si>
  <si>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</si>
  <si>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</si>
  <si>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</si>
  <si>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</si>
  <si>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</si>
  <si>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</si>
  <si>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</si>
  <si>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</si>
  <si>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</si>
  <si>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</si>
  <si>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</si>
  <si>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</si>
  <si>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</si>
  <si>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</si>
  <si>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</si>
  <si>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</si>
  <si>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</si>
  <si>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</si>
  <si>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</si>
  <si>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</si>
  <si>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</si>
  <si>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</si>
  <si>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</si>
  <si>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</si>
  <si>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</si>
  <si>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</si>
  <si>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</si>
  <si>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</si>
  <si>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</si>
  <si>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</si>
  <si>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</si>
  <si>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</si>
  <si>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</si>
  <si>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</si>
  <si>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</si>
  <si>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</si>
  <si>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</si>
  <si>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</si>
  <si>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</si>
  <si>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</si>
  <si>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</si>
  <si>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</si>
  <si>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</si>
  <si>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</si>
  <si>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</si>
  <si>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</si>
  <si>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</si>
  <si>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</si>
  <si>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</si>
  <si>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</si>
  <si>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</si>
  <si>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</si>
  <si>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</si>
  <si>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</si>
  <si>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</si>
  <si>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</si>
  <si>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</si>
  <si>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</si>
  <si>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</si>
  <si>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</si>
  <si>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</si>
  <si>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</si>
  <si>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</si>
  <si>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</si>
  <si>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</si>
  <si>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</si>
  <si>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</si>
  <si>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</si>
  <si>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</si>
  <si>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</si>
  <si>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</si>
  <si>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</si>
  <si>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</si>
  <si>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</si>
  <si>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</si>
  <si>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</si>
  <si>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</si>
  <si>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</si>
  <si>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</si>
  <si>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</si>
  <si>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</si>
  <si>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</si>
  <si>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</si>
  <si>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</si>
  <si>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</si>
  <si>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</si>
  <si>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</si>
  <si>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</si>
  <si>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</si>
  <si>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</si>
  <si>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</si>
  <si>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</si>
  <si>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</si>
  <si>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</si>
  <si>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</si>
  <si>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</si>
  <si>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</si>
  <si>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</si>
  <si>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</si>
  <si>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</si>
  <si>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</si>
  <si>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</si>
  <si>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</si>
  <si>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</si>
  <si>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</si>
  <si>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강반석, ID : H1900140)</t>
  </si>
  <si>
    <t>2020년 03월 18일 14:56:34</t>
  </si>
  <si>
    <t>H1900140</t>
  </si>
  <si>
    <t>강반석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</si>
</sst>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535-B882-87134A8756F1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44.960349999999998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535-B882-87134A87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6-4E64-B4BC-256B660C6F95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1.351388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6-4E64-B4BC-256B660C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4843-944F-33C77CD84423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1.2603348000000001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1-4843-944F-33C77CD8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651-8477-4C2F7DA1F8A1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722.58130000000006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F-4651-8477-4C2F7DA1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8-43E1-82ED-28B94265BA1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1710.2094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8-43E1-82ED-28B94265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B-40D3-8A06-4118474A84A2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56.101967000000002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B-40D3-8A06-4118474A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0F4-9B7C-5F56DA7FAA00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54.301516999999997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40F4-9B7C-5F56DA7F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A1B-96FB-38BACE0B5C17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6.7965198000000004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4A1B-96FB-38BACE0B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9-4C83-8E0F-5684BBBE9761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535.54503999999997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9-4C83-8E0F-5684BBBE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F8B-93C7-8EFC90CA2B0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5.3237079999999999E-2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E-4F8B-93C7-8EFC90CA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B17-AD28-613B3A736D21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2.2510004000000001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B17-AD28-613B3A73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D-4B8E-918D-05B6A76841AD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12.616104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D-4B8E-918D-05B6A768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4BFF-8995-4B533AFCCD2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171.20042000000001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B-4BFF-8995-4B533AFC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ADC-8DF9-7878C2431F6A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60.762264000000002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0-4ADC-8DF9-7878C243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D-40EF-A8F4-F3657F71D79C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4.7670000000000003</c:v>
                </c:pt>
                <c:pt idx="1">
                  <c:v>24.538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D-40EF-A8F4-F3657F71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CC9-4044-91A2-1651480141A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CC9-4044-91A2-1651480141A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CC9-4044-91A2-1651480141A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6.3983306999999998</c:v>
                </c:pt>
                <c:pt idx="1">
                  <c:v>7.3675503999999998</c:v>
                </c:pt>
                <c:pt idx="2">
                  <c:v>6.5383740000000001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9-4044-91A2-1651480141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9-4A1B-AF13-8F86B2809423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238.13586000000001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9-4A1B-AF13-8F86B280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833-87E0-719495FCBB1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10.743950999999999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F-4833-87E0-719495FC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A-4114-8DBB-6E58A7DEC18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77.486000000000004</c:v>
                </c:pt>
                <c:pt idx="1">
                  <c:v>8.8260000000000005</c:v>
                </c:pt>
                <c:pt idx="2">
                  <c:v>13.688000000000001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A-4114-8DBB-6E58A7DE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3-49D8-B61F-D8D4DC77F0F8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1507.9517000000001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3-49D8-B61F-D8D4DC77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F9A-9F92-5AFA78EB7384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49.347700000000003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B-4F9A-9F92-5AFA78EB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9-4D81-9A9A-99BDB6145B55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238.67227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9-4D81-9A9A-99BDB614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2-4006-9A85-51B868849587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1.5481872999999999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2-4006-9A85-51B86884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4E32-BD8B-32CFB47EDB9A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2899.808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B-4E32-BD8B-32CFB47E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0-44FC-908E-F5BEB158F92A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8.2299170000000004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0-44FC-908E-F5BEB158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0D5-B07E-5CFDC0EE325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0.90924079999999996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9-40D5-B07E-5CFDC0EE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F-476B-9085-12E5337ED55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88.002030000000005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F-476B-9085-12E5337E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5-463B-A89E-54BC89C65BC7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0.8124787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5-463B-A89E-54BC89C6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1DE-8E4C-6E70E457624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9.1439909999999998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C-41DE-8E4C-6E70E457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4234-9319-7D8ECFCF1DC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0.90924079999999996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0-4234-9319-7D8ECFCF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ECC-A7E8-7A1D6481189B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266.40224999999998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E-4ECC-A7E8-7A1D6481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5-4FD9-B02F-EF9A20E06EE2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4.6013989999999998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5-4FD9-B02F-EF9A20E0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강반석, ID : H1900140)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14:56:34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1507.9517000000001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44.960349999999998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12.616104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77.486000000000004</v>
      </c>
      <c r="G8" s="59">
        <f>'DRIs DATA 입력'!G8</f>
        <v>8.8260000000000005</v>
      </c>
      <c r="H8" s="59">
        <f>'DRIs DATA 입력'!H8</f>
        <v>13.688000000000001</v>
      </c>
      <c r="I8" s="46"/>
      <c r="J8" s="59" t="s">
        <v>216</v>
      </c>
      <c r="K8" s="59">
        <f>'DRIs DATA 입력'!K8</f>
        <v>4.7670000000000003</v>
      </c>
      <c r="L8" s="59">
        <f>'DRIs DATA 입력'!L8</f>
        <v>24.538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238.13586000000001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10.743950999999999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1.5481872999999999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88.002030000000005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49.347700000000003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1.0630763999999999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0.8124787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9.1439909999999998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0.90924079999999996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266.40224999999998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4.6013989999999998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1.351388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1.2603348000000001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238.67227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722.58130000000006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2899.808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1710.2094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56.101967000000002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54.301516999999997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8.2299170000000004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6.7965198000000004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535.54503999999997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5.3237079999999999E-2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2.2510004000000001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171.20042000000001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60.762264000000002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65" t="s">
        <v>279</v>
      </c>
      <c r="F4" s="66"/>
      <c r="G4" s="66"/>
      <c r="H4" s="67"/>
      <c r="J4" s="65" t="s">
        <v>280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2400</v>
      </c>
      <c r="C6" s="64">
        <v>1507.9517000000001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44.960349999999998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12.616104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77.486000000000004</v>
      </c>
      <c r="G8" s="64">
        <v>8.8260000000000005</v>
      </c>
      <c r="H8" s="64">
        <v>13.688000000000001</v>
      </c>
      <c r="J8" s="64" t="s">
        <v>295</v>
      </c>
      <c r="K8" s="64">
        <v>4.7670000000000003</v>
      </c>
      <c r="L8" s="64">
        <v>24.538</v>
      </c>
    </row>
    <row r="13" spans="1:27" x14ac:dyDescent="0.3">
      <c r="A13" s="69" t="s">
        <v>296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550</v>
      </c>
      <c r="C16" s="64">
        <v>750</v>
      </c>
      <c r="D16" s="64">
        <v>0</v>
      </c>
      <c r="E16" s="64">
        <v>3000</v>
      </c>
      <c r="F16" s="64">
        <v>238.13586000000001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10.743950999999999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1.5481872999999999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88.002030000000005</v>
      </c>
    </row>
    <row r="23" spans="1:62" x14ac:dyDescent="0.3">
      <c r="A23" s="69" t="s">
        <v>302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49.347700000000003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1.0630763999999999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0.8124787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9.1439909999999998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0.90924079999999996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266.40224999999998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4.6013989999999998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1.351388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1.2603348000000001</v>
      </c>
    </row>
    <row r="33" spans="1:68" x14ac:dyDescent="0.3">
      <c r="A33" s="69" t="s">
        <v>313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314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315</v>
      </c>
      <c r="W34" s="68"/>
      <c r="X34" s="68"/>
      <c r="Y34" s="68"/>
      <c r="Z34" s="68"/>
      <c r="AA34" s="68"/>
      <c r="AC34" s="68" t="s">
        <v>316</v>
      </c>
      <c r="AD34" s="68"/>
      <c r="AE34" s="68"/>
      <c r="AF34" s="68"/>
      <c r="AG34" s="68"/>
      <c r="AH34" s="68"/>
      <c r="AJ34" s="68" t="s">
        <v>317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630</v>
      </c>
      <c r="C36" s="64">
        <v>800</v>
      </c>
      <c r="D36" s="64">
        <v>0</v>
      </c>
      <c r="E36" s="64">
        <v>2500</v>
      </c>
      <c r="F36" s="64">
        <v>238.67227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722.58130000000006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2899.808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1710.2094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56.101967000000002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54.301516999999997</v>
      </c>
    </row>
    <row r="43" spans="1:68" x14ac:dyDescent="0.3">
      <c r="A43" s="69" t="s">
        <v>318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319</v>
      </c>
      <c r="B44" s="68"/>
      <c r="C44" s="68"/>
      <c r="D44" s="68"/>
      <c r="E44" s="68"/>
      <c r="F44" s="68"/>
      <c r="H44" s="68" t="s">
        <v>320</v>
      </c>
      <c r="I44" s="68"/>
      <c r="J44" s="68"/>
      <c r="K44" s="68"/>
      <c r="L44" s="68"/>
      <c r="M44" s="68"/>
      <c r="O44" s="68" t="s">
        <v>321</v>
      </c>
      <c r="P44" s="68"/>
      <c r="Q44" s="68"/>
      <c r="R44" s="68"/>
      <c r="S44" s="68"/>
      <c r="T44" s="68"/>
      <c r="V44" s="68" t="s">
        <v>322</v>
      </c>
      <c r="W44" s="68"/>
      <c r="X44" s="68"/>
      <c r="Y44" s="68"/>
      <c r="Z44" s="68"/>
      <c r="AA44" s="68"/>
      <c r="AC44" s="68" t="s">
        <v>323</v>
      </c>
      <c r="AD44" s="68"/>
      <c r="AE44" s="68"/>
      <c r="AF44" s="68"/>
      <c r="AG44" s="68"/>
      <c r="AH44" s="68"/>
      <c r="AJ44" s="68" t="s">
        <v>324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327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8</v>
      </c>
      <c r="C46" s="64">
        <v>10</v>
      </c>
      <c r="D46" s="64">
        <v>0</v>
      </c>
      <c r="E46" s="64">
        <v>45</v>
      </c>
      <c r="F46" s="64">
        <v>8.2299170000000004</v>
      </c>
      <c r="H46" s="64" t="s">
        <v>24</v>
      </c>
      <c r="I46" s="64">
        <v>8</v>
      </c>
      <c r="J46" s="64">
        <v>10</v>
      </c>
      <c r="K46" s="64">
        <v>0</v>
      </c>
      <c r="L46" s="64">
        <v>35</v>
      </c>
      <c r="M46" s="64">
        <v>6.7965198000000004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535.54503999999997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5.3237079999999999E-2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2.2510004000000001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171.20042000000001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60.762264000000002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335</v>
      </c>
      <c r="B2" s="159" t="s">
        <v>336</v>
      </c>
      <c r="C2" s="159" t="s">
        <v>331</v>
      </c>
      <c r="D2" s="159">
        <v>33</v>
      </c>
      <c r="E2" s="159">
        <v>1507.9517000000001</v>
      </c>
      <c r="F2" s="159">
        <v>254.51634000000001</v>
      </c>
      <c r="G2" s="159">
        <v>28.98996</v>
      </c>
      <c r="H2" s="159">
        <v>15.30242</v>
      </c>
      <c r="I2" s="159">
        <v>13.687541</v>
      </c>
      <c r="J2" s="159">
        <v>44.960349999999998</v>
      </c>
      <c r="K2" s="159">
        <v>25.264060000000001</v>
      </c>
      <c r="L2" s="159">
        <v>19.696290999999999</v>
      </c>
      <c r="M2" s="159">
        <v>12.616104</v>
      </c>
      <c r="N2" s="159">
        <v>1.2666358</v>
      </c>
      <c r="O2" s="159">
        <v>6.0351920000000003</v>
      </c>
      <c r="P2" s="159">
        <v>532.35364000000004</v>
      </c>
      <c r="Q2" s="159">
        <v>12.826108</v>
      </c>
      <c r="R2" s="159">
        <v>238.13586000000001</v>
      </c>
      <c r="S2" s="159">
        <v>55.75179</v>
      </c>
      <c r="T2" s="159">
        <v>2188.6089999999999</v>
      </c>
      <c r="U2" s="159">
        <v>1.5481872999999999</v>
      </c>
      <c r="V2" s="159">
        <v>10.743950999999999</v>
      </c>
      <c r="W2" s="159">
        <v>88.002030000000005</v>
      </c>
      <c r="X2" s="159">
        <v>49.347700000000003</v>
      </c>
      <c r="Y2" s="159">
        <v>1.0630763999999999</v>
      </c>
      <c r="Z2" s="159">
        <v>0.8124787</v>
      </c>
      <c r="AA2" s="159">
        <v>9.1439909999999998</v>
      </c>
      <c r="AB2" s="159">
        <v>0.90924079999999996</v>
      </c>
      <c r="AC2" s="159">
        <v>266.40224999999998</v>
      </c>
      <c r="AD2" s="159">
        <v>4.6013989999999998</v>
      </c>
      <c r="AE2" s="159">
        <v>1.351388</v>
      </c>
      <c r="AF2" s="159">
        <v>1.2603348000000001</v>
      </c>
      <c r="AG2" s="159">
        <v>238.67227</v>
      </c>
      <c r="AH2" s="159">
        <v>136.92789999999999</v>
      </c>
      <c r="AI2" s="159">
        <v>101.74437</v>
      </c>
      <c r="AJ2" s="159">
        <v>722.58130000000006</v>
      </c>
      <c r="AK2" s="159">
        <v>2899.808</v>
      </c>
      <c r="AL2" s="159">
        <v>56.101967000000002</v>
      </c>
      <c r="AM2" s="159">
        <v>1710.2094</v>
      </c>
      <c r="AN2" s="159">
        <v>54.301516999999997</v>
      </c>
      <c r="AO2" s="159">
        <v>8.2299170000000004</v>
      </c>
      <c r="AP2" s="159">
        <v>5.5973934999999999</v>
      </c>
      <c r="AQ2" s="159">
        <v>2.6325223000000002</v>
      </c>
      <c r="AR2" s="159">
        <v>6.7965198000000004</v>
      </c>
      <c r="AS2" s="159">
        <v>535.54503999999997</v>
      </c>
      <c r="AT2" s="159">
        <v>5.3237079999999999E-2</v>
      </c>
      <c r="AU2" s="159">
        <v>2.2510004000000001</v>
      </c>
      <c r="AV2" s="159">
        <v>171.20042000000001</v>
      </c>
      <c r="AW2" s="159">
        <v>60.762264000000002</v>
      </c>
      <c r="AX2" s="159">
        <v>4.0290189999999997E-2</v>
      </c>
      <c r="AY2" s="159">
        <v>1.3570906</v>
      </c>
      <c r="AZ2" s="159">
        <v>185.23433</v>
      </c>
      <c r="BA2" s="159">
        <v>20.31316</v>
      </c>
      <c r="BB2" s="159">
        <v>6.3983306999999998</v>
      </c>
      <c r="BC2" s="159">
        <v>7.3675503999999998</v>
      </c>
      <c r="BD2" s="159">
        <v>6.5383740000000001</v>
      </c>
      <c r="BE2" s="159">
        <v>0.23539930000000001</v>
      </c>
      <c r="BF2" s="159">
        <v>1.1420473</v>
      </c>
      <c r="BG2" s="159">
        <v>2.7754896000000001E-3</v>
      </c>
      <c r="BH2" s="159">
        <v>7.6886727000000004E-3</v>
      </c>
      <c r="BI2" s="159">
        <v>6.8954330000000003E-3</v>
      </c>
      <c r="BJ2" s="159">
        <v>3.5158090000000003E-2</v>
      </c>
      <c r="BK2" s="159">
        <v>2.1349920000000001E-4</v>
      </c>
      <c r="BL2" s="159">
        <v>0.16040341999999999</v>
      </c>
      <c r="BM2" s="159">
        <v>1.5189083000000001</v>
      </c>
      <c r="BN2" s="159">
        <v>0.49650738</v>
      </c>
      <c r="BO2" s="159">
        <v>37.978569999999998</v>
      </c>
      <c r="BP2" s="159">
        <v>3.8804362000000001</v>
      </c>
      <c r="BQ2" s="159">
        <v>9.1816200000000006</v>
      </c>
      <c r="BR2" s="159">
        <v>37.568375000000003</v>
      </c>
      <c r="BS2" s="159">
        <v>40.374676000000001</v>
      </c>
      <c r="BT2" s="159">
        <v>5.7824859999999996</v>
      </c>
      <c r="BU2" s="159">
        <v>3.9191574E-2</v>
      </c>
      <c r="BV2" s="159">
        <v>9.1657330000000006E-3</v>
      </c>
      <c r="BW2" s="159">
        <v>0.35534525</v>
      </c>
      <c r="BX2" s="159">
        <v>0.77140945000000005</v>
      </c>
      <c r="BY2" s="159">
        <v>7.0985580000000006E-2</v>
      </c>
      <c r="BZ2" s="159">
        <v>3.7960259999999998E-4</v>
      </c>
      <c r="CA2" s="159">
        <v>0.56276919999999997</v>
      </c>
      <c r="CB2" s="159">
        <v>2.5427560000000002E-3</v>
      </c>
      <c r="CC2" s="159">
        <v>9.1644299999999998E-2</v>
      </c>
      <c r="CD2" s="159">
        <v>0.85044193000000001</v>
      </c>
      <c r="CE2" s="159">
        <v>3.0091083000000001E-2</v>
      </c>
      <c r="CF2" s="159">
        <v>8.923412E-2</v>
      </c>
      <c r="CG2" s="159">
        <v>4.9500000000000003E-7</v>
      </c>
      <c r="CH2" s="159">
        <v>1.8591297999999999E-2</v>
      </c>
      <c r="CI2" s="159">
        <v>1.2740939999999999E-2</v>
      </c>
      <c r="CJ2" s="159">
        <v>2.1742290999999998</v>
      </c>
      <c r="CK2" s="159">
        <v>8.0209010000000004E-3</v>
      </c>
      <c r="CL2" s="159">
        <v>0.42056080000000001</v>
      </c>
      <c r="CM2" s="159">
        <v>1.4881799</v>
      </c>
      <c r="CN2" s="159">
        <v>1453.5237</v>
      </c>
      <c r="CO2" s="159">
        <v>2444.3838000000001</v>
      </c>
      <c r="CP2" s="159">
        <v>1083.6498999999999</v>
      </c>
      <c r="CQ2" s="159">
        <v>505.7722</v>
      </c>
      <c r="CR2" s="159">
        <v>301.66345000000001</v>
      </c>
      <c r="CS2" s="159">
        <v>342.12414999999999</v>
      </c>
      <c r="CT2" s="159">
        <v>1422.8333</v>
      </c>
      <c r="CU2" s="159">
        <v>738.78845000000001</v>
      </c>
      <c r="CV2" s="159">
        <v>1089.5986</v>
      </c>
      <c r="CW2" s="159">
        <v>782.79114000000004</v>
      </c>
      <c r="CX2" s="159">
        <v>248.69587999999999</v>
      </c>
      <c r="CY2" s="159">
        <v>1968.2435</v>
      </c>
      <c r="CZ2" s="159">
        <v>802.78905999999995</v>
      </c>
      <c r="DA2" s="159">
        <v>1944.5941</v>
      </c>
      <c r="DB2" s="159">
        <v>2098.5762</v>
      </c>
      <c r="DC2" s="159">
        <v>2443.0675999999999</v>
      </c>
      <c r="DD2" s="159">
        <v>4689.3086000000003</v>
      </c>
      <c r="DE2" s="159">
        <v>866.46356000000003</v>
      </c>
      <c r="DF2" s="159">
        <v>2758.56</v>
      </c>
      <c r="DG2" s="159">
        <v>971.44190000000003</v>
      </c>
      <c r="DH2" s="159">
        <v>45.114710000000002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20.31316</v>
      </c>
      <c r="B6">
        <f>BB2</f>
        <v>6.3983306999999998</v>
      </c>
      <c r="C6">
        <f>BC2</f>
        <v>7.3675503999999998</v>
      </c>
      <c r="D6">
        <f>BD2</f>
        <v>6.5383740000000001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31676</v>
      </c>
      <c r="C2" s="56">
        <f ca="1">YEAR(TODAY())-YEAR(B2)+IF(TODAY()&gt;=DATE(YEAR(TODAY()),MONTH(B2),DAY(B2)),0,-1)</f>
        <v>33</v>
      </c>
      <c r="E2" s="52">
        <v>182</v>
      </c>
      <c r="F2" s="53" t="s">
        <v>39</v>
      </c>
      <c r="G2" s="52">
        <v>92</v>
      </c>
      <c r="H2" s="51" t="s">
        <v>41</v>
      </c>
      <c r="I2" s="71">
        <f>ROUND(G3/E3^2,1)</f>
        <v>27.8</v>
      </c>
    </row>
    <row r="3" spans="1:9" x14ac:dyDescent="0.3">
      <c r="E3" s="51">
        <f>E2/100</f>
        <v>1.82</v>
      </c>
      <c r="F3" s="51" t="s">
        <v>40</v>
      </c>
      <c r="G3" s="51">
        <f>G2</f>
        <v>92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43894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강반석, ID : H1900140)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14:56:34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332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43894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33</v>
      </c>
      <c r="G12" s="136"/>
      <c r="H12" s="136"/>
      <c r="I12" s="136"/>
      <c r="K12" s="127">
        <f>'개인정보 및 신체계측 입력'!E2</f>
        <v>182</v>
      </c>
      <c r="L12" s="128"/>
      <c r="M12" s="121">
        <f>'개인정보 및 신체계측 입력'!G2</f>
        <v>92</v>
      </c>
      <c r="N12" s="122"/>
      <c r="O12" s="117" t="s">
        <v>271</v>
      </c>
      <c r="P12" s="111"/>
      <c r="Q12" s="114">
        <f>'개인정보 및 신체계측 입력'!I2</f>
        <v>27.8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강반석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77.486000000000004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8.8260000000000005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13.688000000000001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24.5</v>
      </c>
      <c r="L72" s="36" t="s">
        <v>53</v>
      </c>
      <c r="M72" s="36">
        <f>ROUND('DRIs DATA'!K8,1)</f>
        <v>4.8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 x14ac:dyDescent="0.3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 x14ac:dyDescent="0.35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171</v>
      </c>
      <c r="C94" s="86"/>
      <c r="D94" s="86"/>
      <c r="E94" s="86"/>
      <c r="F94" s="89">
        <f>ROUND('DRIs DATA'!F16/'DRIs DATA'!C16*100,2)</f>
        <v>31.75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89.53</v>
      </c>
      <c r="R94" s="86" t="s">
        <v>167</v>
      </c>
      <c r="S94" s="86"/>
      <c r="T94" s="8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3" t="s">
        <v>171</v>
      </c>
      <c r="C121" s="16"/>
      <c r="D121" s="16"/>
      <c r="E121" s="15"/>
      <c r="F121" s="89">
        <f>ROUND('DRIs DATA'!F26/'DRIs DATA'!C26*100,2)</f>
        <v>49.35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60.62</v>
      </c>
      <c r="R121" s="86" t="s">
        <v>166</v>
      </c>
      <c r="S121" s="86"/>
      <c r="T121" s="8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2" t="s">
        <v>171</v>
      </c>
      <c r="C172" s="20"/>
      <c r="D172" s="20"/>
      <c r="E172" s="6"/>
      <c r="F172" s="89">
        <f>ROUND('DRIs DATA'!F36/'DRIs DATA'!C36*100,2)</f>
        <v>29.83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193.32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9">
        <f>ROUND('DRIs DATA'!F46/'DRIs DATA'!C46*100,2)</f>
        <v>82.3</v>
      </c>
      <c r="G197" s="8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 x14ac:dyDescent="0.35">
      <c r="K205" s="10"/>
    </row>
    <row r="206" spans="2:20" ht="18" customHeight="1" x14ac:dyDescent="0.3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2020-03-19T00:15:44Z</dcterms:modified>
</cp:coreProperties>
</file>