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AA3FE42F-EFE8-47A5-BB59-3851B347E796}" xr6:coauthVersionLast="45" xr6:coauthVersionMax="45" xr10:uidLastSave="{00000000-0000-0000-0000-000000000000}"/>
  <bookViews>
    <workbookView xWindow="6975" yWindow="217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<sst xmlns="http://schemas.openxmlformats.org/spreadsheetml/2006/main" count="692" uniqueCount="283">
  <si>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</si>
  <si>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</si>
  <si>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</si>
  <si>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</si>
  <si>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</si>
  <si>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</si>
  <si>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</si>
  <si>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</si>
  <si>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</si>
  <si>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</si>
  <si>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</si>
  <si>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</si>
  <si>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</si>
  <si>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</si>
  <si>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</si>
  <si>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</si>
  <si>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</si>
  <si>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</si>
  <si>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</si>
  <si>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</si>
  <si>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</si>
  <si>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</si>
  <si>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</si>
  <si>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</si>
  <si>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</si>
  <si>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</si>
  <si>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</si>
  <si>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</si>
  <si>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</si>
  <si>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</si>
  <si>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</si>
  <si>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</si>
  <si>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</si>
  <si>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</si>
  <si>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</si>
  <si>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</si>
  <si>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</si>
  <si>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</si>
  <si>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</si>
  <si>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</si>
  <si>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</si>
  <si>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</si>
  <si>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</si>
  <si>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</si>
  <si>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</si>
  <si>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</si>
  <si>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</si>
  <si>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</si>
  <si>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</si>
  <si>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</si>
  <si>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</si>
  <si>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</si>
  <si>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</si>
  <si>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</si>
  <si>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</si>
  <si>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</si>
  <si>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</si>
  <si>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</si>
  <si>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</si>
  <si>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</si>
  <si>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</si>
  <si>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</si>
  <si>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</si>
  <si>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</si>
  <si>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</si>
  <si>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</si>
  <si>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</si>
  <si>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</si>
  <si>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</si>
  <si>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</si>
  <si>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</si>
  <si>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</si>
  <si>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</si>
  <si>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</si>
  <si>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</si>
  <si>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</si>
  <si>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</si>
  <si>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</si>
  <si>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</si>
  <si>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</si>
  <si>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</si>
  <si>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</si>
  <si>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</si>
  <si>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</si>
  <si>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</si>
  <si>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</si>
  <si>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</si>
  <si>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</si>
  <si>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</si>
  <si>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</si>
  <si>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</si>
  <si>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</si>
  <si>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</si>
  <si>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</si>
  <si>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</si>
  <si>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</si>
  <si>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</si>
  <si>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</si>
  <si>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</si>
  <si>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</si>
  <si>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</si>
  <si>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</si>
  <si>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</si>
  <si>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</si>
  <si>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</si>
  <si>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</si>
  <si>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</si>
  <si>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</si>
  <si>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</si>
  <si>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</si>
  <si>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</si>
  <si>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</si>
  <si>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</si>
  <si>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</si>
  <si>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</si>
  <si>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</si>
  <si>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</si>
  <si>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</si>
  <si>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</si>
  <si>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</si>
  <si>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</si>
  <si>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</si>
  <si>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</si>
  <si>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</si>
  <si>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</si>
  <si>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</si>
  <si>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</si>
  <si>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</si>
  <si>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</si>
  <si>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</si>
  <si>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</si>
  <si>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</si>
  <si>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</si>
  <si>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</si>
  <si>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</si>
  <si>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</si>
  <si>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</si>
  <si>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</si>
  <si>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</si>
  <si>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</si>
  <si>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</si>
  <si>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</si>
  <si>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</si>
  <si>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</si>
  <si>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</si>
  <si>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</si>
  <si>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</si>
  <si>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</si>
  <si>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</si>
  <si>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</si>
  <si>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</si>
  <si>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</si>
  <si>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</si>
  <si>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</si>
  <si>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</si>
  <si>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</si>
  <si>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</si>
  <si>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</si>
  <si>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</si>
  <si>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</si>
  <si>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</si>
  <si>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</si>
  <si>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</si>
  <si>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</si>
  <si>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</si>
  <si>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</si>
  <si>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</si>
  <si>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</si>
  <si>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</si>
  <si>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</si>
  <si>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</si>
  <si>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</si>
  <si>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</si>
  <si>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</si>
  <si>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</si>
  <si>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</si>
  <si>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</si>
  <si>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</si>
  <si>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</si>
  <si>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</si>
  <si>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</si>
  <si>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</si>
  <si>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</si>
  <si>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</si>
  <si>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</si>
  <si>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</si>
  <si>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</si>
  <si>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</si>
  <si>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</si>
  <si>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</si>
  <si>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</si>
  <si>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</si>
  <si>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</si>
  <si>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</si>
  <si>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</si>
  <si>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</si>
  <si>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</si>
  <si>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</si>
  <si>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</si>
  <si>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</si>
  <si>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</si>
  <si>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</si>
  <si>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</si>
  <si>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</si>
  <si>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</si>
  <si>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</si>
  <si>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</si>
  <si>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</si>
  <si>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</si>
  <si>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</si>
  <si>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</si>
  <si>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</si>
  <si>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</si>
  <si>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</si>
  <si>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</si>
  <si>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</si>
  <si>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</si>
  <si>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</si>
  <si>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</si>
  <si>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</si>
  <si>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</si>
  <si>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</si>
  <si>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</si>
  <si>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</si>
  <si>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</si>
  <si>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</si>
  <si>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</si>
  <si>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</si>
  <si>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</si>
  <si>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</si>
  <si>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</si>
  <si>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</si>
  <si>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</si>
  <si>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</si>
  <si>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</si>
  <si>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</si>
  <si>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</si>
  <si>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</si>
  <si>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</si>
  <si>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</si>
  <si>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</si>
  <si>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</si>
  <si>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</si>
  <si>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</si>
  <si>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</si>
  <si>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</si>
  <si>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</si>
  <si>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</si>
  <si>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</si>
  <si>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</si>
  <si>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</si>
  <si>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</si>
  <si>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</si>
  <si>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</si>
  <si>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</si>
  <si>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</si>
  <si>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</si>
  <si>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</si>
  <si>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</si>
  <si>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</si>
  <si>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</si>
  <si>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</si>
  <si>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</si>
  <si>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</si>
  <si>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</si>
  <si>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</si>
  <si>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</si>
  <si>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</si>
  <si>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</si>
  <si>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</si>
  <si>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</si>
  <si>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</si>
  <si>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</si>
  <si>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</si>
  <si>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</si>
  <si>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</si>
  <si>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</si>
  <si>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</si>
  <si>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김진구, ID : H1900152)</t>
  </si>
  <si>
    <t>출력시각</t>
  </si>
  <si>
    <t>2020년 03월 18일 14:44:21</t>
  </si>
  <si>
    <t>H1900152</t>
  </si>
  <si>
    <t>김진구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</si>
</sst>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0F9-AB5A-344B18AE8B77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90.985916000000003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1-40F9-AB5A-344B18AE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E-4B67-B185-F4CEF426D41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2.8670273000000002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E-4B67-B185-F4CEF426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4B64-BBFD-EDF237C7EE6F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0.28365645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5-4B64-BBFD-EDF237C7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9-487F-8F67-5424B03E9B9F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1619.4650999999999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9-487F-8F67-5424B03E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D-427F-BB80-C31B07DFE34D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3166.9367999999999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D-427F-BB80-C31B07DF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C-4E67-AABD-3E304ACEEE7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59.901794000000002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C-4E67-AABD-3E304AC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6-4D64-AA78-B64ED1FEE913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193.54944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6-4D64-AA78-B64ED1FE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4-45AA-9903-4547F8CE0B4A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13.696346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4-45AA-9903-4547F8CE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A-4E77-927D-8D6E8FBDD0C5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1377.9973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A-4E77-927D-8D6E8FBD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2-4FDA-AC33-7F0F222F52EA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6.1036170000000001E-2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2-4FDA-AC33-7F0F222F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8-466A-831D-3686ABDF0F3E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5.4506889999999997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8-466A-831D-3686ABDF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1-4B46-95B4-16238A3E5D55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32.508139999999997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1-4B46-95B4-16238A3E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FA2-BCBD-82AA740D377E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299.00716999999997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1-4FA2-BCBD-82AA740D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D1D-9043-D22C2392381B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114.34795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D1D-9043-D22C2392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3E4-84A8-B7BDC45A96DA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5.17</c:v>
                </c:pt>
                <c:pt idx="1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3E4-84A8-B7BDC45A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C54-4B2C-A03F-787868606F0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C54-4B2C-A03F-787868606F01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AC54-4B2C-A03F-787868606F0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9.6079980000000003</c:v>
                </c:pt>
                <c:pt idx="1">
                  <c:v>11.573259</c:v>
                </c:pt>
                <c:pt idx="2">
                  <c:v>17.037998000000002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4-4B2C-A03F-787868606F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13E-8FAE-F1DFAD1A405F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627.43462999999997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13E-8FAE-F1DFAD1A4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B-4AE6-86F2-7EE54AAC90E6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18.033142000000002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B-4AE6-86F2-7EE54AAC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17D-AA89-076105C30661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71.974999999999994</c:v>
                </c:pt>
                <c:pt idx="1">
                  <c:v>8.7629999999999999</c:v>
                </c:pt>
                <c:pt idx="2">
                  <c:v>19.262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17D-AA89-076105C3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1-4B09-95F8-08EA113EAB58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2296.9404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1-4B09-95F8-08EA113E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4A1A-B58C-9973EFB9190E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83.852519999999998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4-4A1A-B58C-9973EFB9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007-A03E-D8BF6CF87453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703.86945000000003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2-4007-A03E-D8BF6CF8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9-4706-8770-CEC1F9067F6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4.514132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9-4706-8770-CEC1F906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44AB-8960-11A0762371B3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6110.7870000000003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2-44AB-8960-11A07623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768-9B89-38B31F750B2F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20.327362000000001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0-4768-9B89-38B31F75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C-4A6B-B48F-9632582A77D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1.7648524000000001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C-4A6B-B48F-9632582A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44C1-86B4-5843DAB412B3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292.17077999999998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3-44C1-86B4-5843DAB4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4974-B045-7C9CB38F4DE6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1.7232772000000001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2-4974-B045-7C9CB38F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8-4300-A943-5D218B3C0A1A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19.481691000000001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8-4300-A943-5D218B3C0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C-4FCB-BFE6-16ECC0D4BB2D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1.7648524000000001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C-4FCB-BFE6-16ECC0D4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2-4D49-BB0C-081DE0CFC0AC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674.62145999999996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2-4D49-BB0C-081DE0CF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D-404B-A9BF-1CBE3A1C6B91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D-404B-A9BF-1CBE3A1C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김진구, ID : H1900152)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14:44:21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2296.9404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90.985916000000003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32.508139999999997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71.974999999999994</v>
      </c>
      <c r="G8" s="59">
        <f>'DRIs DATA 입력'!G8</f>
        <v>8.7629999999999999</v>
      </c>
      <c r="H8" s="59">
        <f>'DRIs DATA 입력'!H8</f>
        <v>19.262</v>
      </c>
      <c r="I8" s="46"/>
      <c r="J8" s="59" t="s">
        <v>216</v>
      </c>
      <c r="K8" s="59">
        <f>'DRIs DATA 입력'!K8</f>
        <v>5.17</v>
      </c>
      <c r="L8" s="59">
        <f>'DRIs DATA 입력'!L8</f>
        <v>11.25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627.43462999999997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18.033142000000002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4.514132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292.17077999999998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83.852519999999998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1.9702630999999999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1.7232772000000001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19.481691000000001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1.7648524000000001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674.62145999999996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15.2226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2.8670273000000002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0.28365645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703.86945000000003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1619.4650999999999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6110.7870000000003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3166.9367999999999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59.901794000000002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193.54944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20.327362000000001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13.696346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1377.9973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6.1036170000000001E-2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5.4506889999999997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299.00716999999997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114.34795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2200</v>
      </c>
      <c r="C6" s="159">
        <v>2296.9404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90.985916000000003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32.508139999999997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71.974999999999994</v>
      </c>
      <c r="G8" s="159">
        <v>8.7629999999999999</v>
      </c>
      <c r="H8" s="159">
        <v>19.262</v>
      </c>
      <c r="I8" s="157"/>
      <c r="J8" s="159" t="s">
        <v>216</v>
      </c>
      <c r="K8" s="159">
        <v>5.17</v>
      </c>
      <c r="L8" s="159">
        <v>11.25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627.43462999999997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18.033142000000002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4.514132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292.17077999999998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83.852519999999998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1.9702630999999999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1.7232772000000001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19.481691000000001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1.7648524000000001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674.62145999999996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15.2226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2.8670273000000002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0.28365645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703.86945000000003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1619.4650999999999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6110.7870000000003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3166.9367999999999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59.901794000000002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193.54944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20.327362000000001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13.696346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1377.9973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6.1036170000000001E-2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5.4506889999999997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299.00716999999997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114.34795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57</v>
      </c>
      <c r="E2" s="161">
        <v>2296.9404</v>
      </c>
      <c r="F2" s="161">
        <v>339.98117000000002</v>
      </c>
      <c r="G2" s="161">
        <v>41.39246</v>
      </c>
      <c r="H2" s="161">
        <v>23.903289999999998</v>
      </c>
      <c r="I2" s="161">
        <v>17.489172</v>
      </c>
      <c r="J2" s="161">
        <v>90.985916000000003</v>
      </c>
      <c r="K2" s="161">
        <v>55.701027000000003</v>
      </c>
      <c r="L2" s="161">
        <v>35.284889999999997</v>
      </c>
      <c r="M2" s="161">
        <v>32.508139999999997</v>
      </c>
      <c r="N2" s="161">
        <v>3.8509935999999998</v>
      </c>
      <c r="O2" s="161">
        <v>15.581953</v>
      </c>
      <c r="P2" s="161">
        <v>1082.9007999999999</v>
      </c>
      <c r="Q2" s="161">
        <v>28.790478</v>
      </c>
      <c r="R2" s="161">
        <v>627.43462999999997</v>
      </c>
      <c r="S2" s="161">
        <v>102.185974</v>
      </c>
      <c r="T2" s="161">
        <v>6302.9840000000004</v>
      </c>
      <c r="U2" s="161">
        <v>4.514132</v>
      </c>
      <c r="V2" s="161">
        <v>18.033142000000002</v>
      </c>
      <c r="W2" s="161">
        <v>292.17077999999998</v>
      </c>
      <c r="X2" s="161">
        <v>83.852519999999998</v>
      </c>
      <c r="Y2" s="161">
        <v>1.9702630999999999</v>
      </c>
      <c r="Z2" s="161">
        <v>1.7232772000000001</v>
      </c>
      <c r="AA2" s="161">
        <v>19.481691000000001</v>
      </c>
      <c r="AB2" s="161">
        <v>1.7648524000000001</v>
      </c>
      <c r="AC2" s="161">
        <v>674.62145999999996</v>
      </c>
      <c r="AD2" s="161">
        <v>15.2226</v>
      </c>
      <c r="AE2" s="161">
        <v>2.8670273000000002</v>
      </c>
      <c r="AF2" s="161">
        <v>0.28365645</v>
      </c>
      <c r="AG2" s="161">
        <v>703.86945000000003</v>
      </c>
      <c r="AH2" s="161">
        <v>374.93795999999998</v>
      </c>
      <c r="AI2" s="161">
        <v>328.93150000000003</v>
      </c>
      <c r="AJ2" s="161">
        <v>1619.4650999999999</v>
      </c>
      <c r="AK2" s="161">
        <v>6110.7870000000003</v>
      </c>
      <c r="AL2" s="161">
        <v>59.901794000000002</v>
      </c>
      <c r="AM2" s="161">
        <v>3166.9367999999999</v>
      </c>
      <c r="AN2" s="161">
        <v>193.54944</v>
      </c>
      <c r="AO2" s="161">
        <v>20.327362000000001</v>
      </c>
      <c r="AP2" s="161">
        <v>15.371472000000001</v>
      </c>
      <c r="AQ2" s="161">
        <v>4.9558900000000001</v>
      </c>
      <c r="AR2" s="161">
        <v>13.696346</v>
      </c>
      <c r="AS2" s="161">
        <v>1377.9973</v>
      </c>
      <c r="AT2" s="161">
        <v>6.1036170000000001E-2</v>
      </c>
      <c r="AU2" s="161">
        <v>5.4506889999999997</v>
      </c>
      <c r="AV2" s="161">
        <v>299.00716999999997</v>
      </c>
      <c r="AW2" s="161">
        <v>114.34795</v>
      </c>
      <c r="AX2" s="161">
        <v>0.14997927999999999</v>
      </c>
      <c r="AY2" s="161">
        <v>1.0330646000000001</v>
      </c>
      <c r="AZ2" s="161">
        <v>409.83066000000002</v>
      </c>
      <c r="BA2" s="161">
        <v>38.232773000000002</v>
      </c>
      <c r="BB2" s="161">
        <v>9.6079980000000003</v>
      </c>
      <c r="BC2" s="161">
        <v>11.573259</v>
      </c>
      <c r="BD2" s="161">
        <v>17.037998000000002</v>
      </c>
      <c r="BE2" s="161">
        <v>1.9487842</v>
      </c>
      <c r="BF2" s="161">
        <v>8.4102569999999996</v>
      </c>
      <c r="BG2" s="161">
        <v>0</v>
      </c>
      <c r="BH2" s="161">
        <v>0</v>
      </c>
      <c r="BI2" s="161">
        <v>3.6580666000000001E-5</v>
      </c>
      <c r="BJ2" s="161">
        <v>3.2180517999999998E-2</v>
      </c>
      <c r="BK2" s="161">
        <v>0</v>
      </c>
      <c r="BL2" s="161">
        <v>0.14496640999999999</v>
      </c>
      <c r="BM2" s="161">
        <v>2.5849524000000002</v>
      </c>
      <c r="BN2" s="161">
        <v>0.62947189999999997</v>
      </c>
      <c r="BO2" s="161">
        <v>49.982486999999999</v>
      </c>
      <c r="BP2" s="161">
        <v>8.1585049999999999</v>
      </c>
      <c r="BQ2" s="161">
        <v>17.31485</v>
      </c>
      <c r="BR2" s="161">
        <v>65.123633999999996</v>
      </c>
      <c r="BS2" s="161">
        <v>26.98366</v>
      </c>
      <c r="BT2" s="161">
        <v>8.982227</v>
      </c>
      <c r="BU2" s="161">
        <v>7.9750649999999997E-4</v>
      </c>
      <c r="BV2" s="161">
        <v>3.9954796000000001E-2</v>
      </c>
      <c r="BW2" s="161">
        <v>0.63012619999999997</v>
      </c>
      <c r="BX2" s="161">
        <v>1.3962412</v>
      </c>
      <c r="BY2" s="161">
        <v>0.11304686999999999</v>
      </c>
      <c r="BZ2" s="161">
        <v>2.7431561999999998E-4</v>
      </c>
      <c r="CA2" s="161">
        <v>1.4174894</v>
      </c>
      <c r="CB2" s="161">
        <v>4.0536260000000003E-3</v>
      </c>
      <c r="CC2" s="161">
        <v>0.19840437</v>
      </c>
      <c r="CD2" s="161">
        <v>1.7497050999999999</v>
      </c>
      <c r="CE2" s="161">
        <v>6.4841369999999995E-2</v>
      </c>
      <c r="CF2" s="161">
        <v>0.69370880000000001</v>
      </c>
      <c r="CG2" s="161">
        <v>0</v>
      </c>
      <c r="CH2" s="161">
        <v>6.539826E-2</v>
      </c>
      <c r="CI2" s="161">
        <v>7.7246405000000002E-8</v>
      </c>
      <c r="CJ2" s="161">
        <v>4.1021179999999999</v>
      </c>
      <c r="CK2" s="161">
        <v>1.7746793E-2</v>
      </c>
      <c r="CL2" s="161">
        <v>0.54363525000000001</v>
      </c>
      <c r="CM2" s="161">
        <v>2.5953132999999999</v>
      </c>
      <c r="CN2" s="161">
        <v>3018.9895000000001</v>
      </c>
      <c r="CO2" s="161">
        <v>5336.7910000000002</v>
      </c>
      <c r="CP2" s="161">
        <v>3276.306</v>
      </c>
      <c r="CQ2" s="161">
        <v>1120.6470999999999</v>
      </c>
      <c r="CR2" s="161">
        <v>654.59502999999995</v>
      </c>
      <c r="CS2" s="161">
        <v>463.02456999999998</v>
      </c>
      <c r="CT2" s="161">
        <v>3033.7266</v>
      </c>
      <c r="CU2" s="161">
        <v>1901.4065000000001</v>
      </c>
      <c r="CV2" s="161">
        <v>1472.8391999999999</v>
      </c>
      <c r="CW2" s="161">
        <v>2075.9688000000001</v>
      </c>
      <c r="CX2" s="161">
        <v>643.75959999999998</v>
      </c>
      <c r="CY2" s="161">
        <v>3850.8784000000001</v>
      </c>
      <c r="CZ2" s="161">
        <v>1756.3010999999999</v>
      </c>
      <c r="DA2" s="161">
        <v>4722.9719999999998</v>
      </c>
      <c r="DB2" s="161">
        <v>4343.1977999999999</v>
      </c>
      <c r="DC2" s="161">
        <v>6643.7025999999996</v>
      </c>
      <c r="DD2" s="161">
        <v>9978.0360000000001</v>
      </c>
      <c r="DE2" s="161">
        <v>2300.0414999999998</v>
      </c>
      <c r="DF2" s="161">
        <v>4337.2910000000002</v>
      </c>
      <c r="DG2" s="161">
        <v>2398.5531999999998</v>
      </c>
      <c r="DH2" s="161">
        <v>223.57104000000001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38.232773000000002</v>
      </c>
      <c r="B6">
        <f>BB2</f>
        <v>9.6079980000000003</v>
      </c>
      <c r="C6">
        <f>BC2</f>
        <v>11.573259</v>
      </c>
      <c r="D6">
        <f>BD2</f>
        <v>17.037998000000002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22908</v>
      </c>
      <c r="C2" s="56">
        <f ca="1">YEAR(TODAY())-YEAR(B2)+IF(TODAY()&gt;=DATE(YEAR(TODAY()),MONTH(B2),DAY(B2)),0,-1)</f>
        <v>57</v>
      </c>
      <c r="E2" s="52">
        <v>170</v>
      </c>
      <c r="F2" s="53" t="s">
        <v>39</v>
      </c>
      <c r="G2" s="52">
        <v>65</v>
      </c>
      <c r="H2" s="51" t="s">
        <v>41</v>
      </c>
      <c r="I2" s="70">
        <f>ROUND(G3/E3^2,1)</f>
        <v>22.5</v>
      </c>
    </row>
    <row r="3" spans="1:9" x14ac:dyDescent="0.3">
      <c r="E3" s="51">
        <f>E2/100</f>
        <v>1.7</v>
      </c>
      <c r="F3" s="51" t="s">
        <v>40</v>
      </c>
      <c r="G3" s="51">
        <f>G2</f>
        <v>65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43902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김진구, ID : H1900152)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14:44:21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43902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57</v>
      </c>
      <c r="G12" s="135"/>
      <c r="H12" s="135"/>
      <c r="I12" s="135"/>
      <c r="K12" s="126">
        <f>'개인정보 및 신체계측 입력'!E2</f>
        <v>170</v>
      </c>
      <c r="L12" s="127"/>
      <c r="M12" s="120">
        <f>'개인정보 및 신체계측 입력'!G2</f>
        <v>65</v>
      </c>
      <c r="N12" s="121"/>
      <c r="O12" s="116" t="s">
        <v>271</v>
      </c>
      <c r="P12" s="110"/>
      <c r="Q12" s="113">
        <f>'개인정보 및 신체계측 입력'!I2</f>
        <v>22.5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김진구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71.974999999999994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8.7629999999999999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19.262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11.3</v>
      </c>
      <c r="L72" s="36" t="s">
        <v>53</v>
      </c>
      <c r="M72" s="36">
        <f>ROUND('DRIs DATA'!K8,1)</f>
        <v>5.2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83.66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150.28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83.85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117.66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87.98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407.39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203.27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2020-03-19T00:29:14Z</dcterms:modified>
</cp:coreProperties>
</file>