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991F2D8C-1BFE-458E-BF75-D63E5CEB2644}" xr6:coauthVersionLast="45" xr6:coauthVersionMax="45" xr10:uidLastSave="{00000000-0000-0000-0000-000000000000}"/>
  <bookViews>
    <workbookView xWindow="7110" yWindow="1230" windowWidth="21600" windowHeight="11385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<sst xmlns="http://schemas.openxmlformats.org/spreadsheetml/2006/main" count="692" uniqueCount="283">
  <si>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</si>
  <si>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</si>
  <si>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</si>
  <si>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</si>
  <si>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</si>
  <si>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</si>
  <si>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</si>
  <si>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</si>
  <si>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</si>
  <si>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</si>
  <si>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</si>
  <si>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</si>
  <si>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</si>
  <si>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</si>
  <si>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</si>
  <si>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</si>
  <si>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</si>
  <si>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</si>
  <si>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</si>
  <si>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</si>
  <si>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</si>
  <si>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</si>
  <si>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</si>
  <si>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</si>
  <si>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</si>
  <si>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</si>
  <si>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</si>
  <si>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</si>
  <si>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</si>
  <si>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</si>
  <si>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</si>
  <si>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</si>
  <si>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</si>
  <si>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</si>
  <si>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</si>
  <si>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</si>
  <si>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</si>
  <si>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</si>
  <si>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</si>
  <si>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</si>
  <si>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</si>
  <si>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</si>
  <si>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</si>
  <si>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</si>
  <si>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</si>
  <si>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</si>
  <si>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</si>
  <si>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</si>
  <si>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</si>
  <si>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</si>
  <si>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</si>
  <si>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</si>
  <si>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</si>
  <si>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</si>
  <si>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</si>
  <si>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</si>
  <si>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</si>
  <si>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</si>
  <si>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</si>
  <si>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</si>
  <si>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</si>
  <si>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</si>
  <si>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</si>
  <si>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</si>
  <si>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</si>
  <si>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</si>
  <si>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</si>
  <si>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</si>
  <si>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</si>
  <si>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</si>
  <si>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</si>
  <si>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</si>
  <si>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</si>
  <si>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</si>
  <si>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</si>
  <si>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</si>
  <si>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</si>
  <si>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</si>
  <si>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</si>
  <si>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</si>
  <si>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</si>
  <si>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</si>
  <si>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</si>
  <si>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</si>
  <si>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</si>
  <si>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</si>
  <si>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</si>
  <si>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</si>
  <si>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</si>
  <si>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</si>
  <si>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</si>
  <si>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</si>
  <si>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</si>
  <si>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</si>
  <si>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</si>
  <si>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</si>
  <si>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</si>
  <si>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</si>
  <si>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</si>
  <si>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</si>
  <si>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</si>
  <si>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</si>
  <si>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</si>
  <si>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</si>
  <si>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</si>
  <si>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</si>
  <si>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</si>
  <si>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</si>
  <si>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</si>
  <si>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</si>
  <si>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</si>
  <si>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</si>
  <si>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</si>
  <si>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</si>
  <si>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</si>
  <si>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</si>
  <si>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</si>
  <si>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</si>
  <si>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</si>
  <si>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</si>
  <si>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</si>
  <si>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</si>
  <si>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</si>
  <si>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</si>
  <si>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</si>
  <si>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</si>
  <si>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</si>
  <si>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</si>
  <si>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</si>
  <si>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</si>
  <si>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</si>
  <si>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</si>
  <si>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</si>
  <si>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</si>
  <si>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</si>
  <si>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</si>
  <si>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</si>
  <si>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</si>
  <si>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</si>
  <si>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</si>
  <si>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</si>
  <si>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</si>
  <si>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</si>
  <si>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</si>
  <si>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</si>
  <si>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</si>
  <si>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</si>
  <si>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</si>
  <si>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</si>
  <si>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</si>
  <si>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</si>
  <si>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</si>
  <si>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</si>
  <si>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</si>
  <si>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</si>
  <si>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</si>
  <si>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</si>
  <si>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</si>
  <si>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</si>
  <si>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</si>
  <si>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</si>
  <si>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</si>
  <si>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</si>
  <si>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</si>
  <si>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</si>
  <si>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</si>
  <si>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</si>
  <si>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</si>
  <si>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</si>
  <si>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</si>
  <si>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</si>
  <si>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</si>
  <si>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</si>
  <si>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</si>
  <si>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</si>
  <si>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</si>
  <si>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</si>
  <si>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</si>
  <si>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</si>
  <si>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</si>
  <si>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</si>
  <si>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</si>
  <si>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</si>
  <si>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</si>
  <si>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</si>
  <si>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</si>
  <si>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</si>
  <si>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</si>
  <si>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</si>
  <si>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</si>
  <si>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</si>
  <si>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</si>
  <si>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</si>
  <si>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</si>
  <si>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</si>
  <si>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</si>
  <si>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</si>
  <si>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</si>
  <si>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</si>
  <si>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</si>
  <si>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</si>
  <si>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</si>
  <si>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</si>
  <si>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</si>
  <si>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</si>
  <si>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</si>
  <si>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</si>
  <si>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</si>
  <si>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</si>
  <si>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</si>
  <si>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</si>
  <si>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</si>
  <si>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</si>
  <si>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</si>
  <si>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</si>
  <si>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</si>
  <si>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</si>
  <si>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</si>
  <si>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</si>
  <si>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</si>
  <si>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</si>
  <si>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</si>
  <si>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</si>
  <si>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</si>
  <si>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</si>
  <si>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</si>
  <si>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</si>
  <si>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</si>
  <si>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</si>
  <si>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</si>
  <si>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</si>
  <si>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</si>
  <si>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</si>
  <si>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</si>
  <si>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</si>
  <si>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</si>
  <si>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</si>
  <si>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</si>
  <si>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</si>
  <si>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</si>
  <si>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</si>
  <si>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</si>
  <si>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</si>
  <si>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</si>
  <si>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</si>
  <si>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</si>
  <si>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</si>
  <si>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</si>
  <si>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</si>
  <si>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</si>
  <si>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</si>
  <si>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</si>
  <si>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</si>
  <si>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</si>
  <si>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</si>
  <si>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</si>
  <si>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</si>
  <si>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</si>
  <si>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</si>
  <si>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</si>
  <si>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</si>
  <si>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</si>
  <si>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</si>
  <si>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</si>
  <si>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</si>
  <si>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</si>
  <si>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</si>
  <si>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</si>
  <si>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</si>
  <si>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</si>
  <si>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</si>
  <si>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</si>
  <si>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</si>
  <si>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</si>
  <si>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</si>
  <si>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</si>
  <si>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</si>
  <si>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이경희, ID : H1900154)</t>
  </si>
  <si>
    <t>출력시각</t>
  </si>
  <si>
    <t>2020년 03월 25일 11:06:12</t>
  </si>
  <si>
    <t>H1900154</t>
  </si>
  <si>
    <t>이경희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</si>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</sst>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7-4795-ACDB-0F9DD6090012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43.074818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7-4795-ACDB-0F9DD6090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B-4C02-9078-31ED1E596E61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0.73387000000000002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B-4C02-9078-31ED1E596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4-4D21-86C6-C94C29C09ACD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0.13038005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4-4D21-86C6-C94C29C09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F-4BE2-A004-5C0431740949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877.12450000000001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F-4BE2-A004-5C0431740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F-432D-9B96-E80E2609ABBF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1817.6974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F-432D-9B96-E80E2609A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C-4304-9F66-6EFF868BC58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83.393330000000006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C-4304-9F66-6EFF868BC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5-477B-8EC8-D83133DEEEE8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42.720500000000001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5-477B-8EC8-D83133DEE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A-478F-A4F9-DCB300E13456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8.3047400000000007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A-478F-A4F9-DCB300E13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3-4188-8E37-6BE9E9215C80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1308.2643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3-4188-8E37-6BE9E9215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0-442D-B781-4FAF37B07778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0.18235620999999999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0-442D-B781-4FAF37B0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A-4C7B-BF77-B96B739FA060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3.4475275999999999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A-4C7B-BF77-B96B739FA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9-401E-B0B4-7A5C8829C45A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15.408450999999999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9-401E-B0B4-7A5C8829C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5-467C-BF2D-53D8DC0EBA49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115.882744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5-467C-BF2D-53D8DC0EB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3-496F-BA59-4CB05CCDF4E8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73.305570000000003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3-496F-BA59-4CB05CCDF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5-4047-94E7-D07CE7934FA4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3.9940000000000002</c:v>
                </c:pt>
                <c:pt idx="1">
                  <c:v>5.3789999999999996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5-4047-94E7-D07CE7934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545C-42B8-97BE-F864BA41872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545C-42B8-97BE-F864BA41872D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545C-42B8-97BE-F864BA41872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3.9577765</c:v>
                </c:pt>
                <c:pt idx="1">
                  <c:v>3.3722230999999998</c:v>
                </c:pt>
                <c:pt idx="2">
                  <c:v>6.4215393000000001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5C-42B8-97BE-F864BA41872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2-4175-A5F0-DF23D0DA1D95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215.87701000000001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2-4175-A5F0-DF23D0DA1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2-4ACF-8402-6828363517C9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6.1393079999999998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2-4ACF-8402-68283635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6-4294-A1CE-00A68DF65F94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85.581999999999994</c:v>
                </c:pt>
                <c:pt idx="1">
                  <c:v>3.3570000000000002</c:v>
                </c:pt>
                <c:pt idx="2">
                  <c:v>11.061999999999999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6-4294-A1CE-00A68DF65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6-46F7-B97B-8FCCD74055B8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1662.2218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6-46F7-B97B-8FCCD740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3-4530-9681-EA3AD91BBBCA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46.528885000000002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3-4530-9681-EA3AD91BB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C-445D-A930-F063726F3748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304.80180000000001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C-445D-A930-F063726F3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5-4AFB-A41D-1D878F582427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0.98816042999999998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5-4AFB-A41D-1D878F582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7-43DF-86F6-482439E20907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2837.9517000000001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7-43DF-86F6-482439E20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E-45F2-A139-112068E8FCA6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7.9132376000000004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E-45F2-A139-112068E8F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3A5-B767-E485754806BA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0.99758460000000004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4-43A5-B767-E48575480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8-49D7-AEA2-4C131D7B86E1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73.89828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78-49D7-AEA2-4C131D7B8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6-41A2-B748-9CD7D3F58673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0.62545985000000004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6-41A2-B748-9CD7D3F58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A-4293-8DF1-344225E7EFCB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10.168283000000001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A-4293-8DF1-344225E7E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C-4A5B-9C95-169EB47F9130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0.99758460000000004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C-4A5B-9C95-169EB47F9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D-4996-AAA8-9AD9887E67FF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327.40222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D-4996-AAA8-9AD9887E6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3-4AB0-AF40-90F090F46F26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4.9484276999999999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3-4AB0-AF40-90F090F46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이경희, ID : H1900154)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25일 11:06:12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1662.2218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43.074818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15.408450999999999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85.581999999999994</v>
      </c>
      <c r="G8" s="59">
        <f>'DRIs DATA 입력'!G8</f>
        <v>3.3570000000000002</v>
      </c>
      <c r="H8" s="59">
        <f>'DRIs DATA 입력'!H8</f>
        <v>11.061999999999999</v>
      </c>
      <c r="I8" s="46"/>
      <c r="J8" s="59" t="s">
        <v>216</v>
      </c>
      <c r="K8" s="59">
        <f>'DRIs DATA 입력'!K8</f>
        <v>3.9940000000000002</v>
      </c>
      <c r="L8" s="59">
        <f>'DRIs DATA 입력'!L8</f>
        <v>5.3789999999999996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215.87701000000001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6.1393079999999998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0.98816042999999998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73.89828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46.528885000000002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1.0595870999999999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0.62545985000000004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10.168283000000001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0.99758460000000004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327.40222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4.9484276999999999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0.73387000000000002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0.13038005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304.80180000000001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877.12450000000001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2837.9517000000001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1817.6974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83.393330000000006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42.720500000000001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7.9132376000000004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8.3047400000000007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1308.2643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0.18235620999999999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3.4475275999999999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115.882744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73.305570000000003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276</v>
      </c>
      <c r="B1" s="157" t="s">
        <v>277</v>
      </c>
      <c r="C1" s="157"/>
      <c r="D1" s="157"/>
      <c r="E1" s="157"/>
      <c r="F1" s="157"/>
      <c r="G1" s="158" t="s">
        <v>278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1800</v>
      </c>
      <c r="C6" s="159">
        <v>1662.2218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40</v>
      </c>
      <c r="P6" s="159">
        <v>50</v>
      </c>
      <c r="Q6" s="159">
        <v>0</v>
      </c>
      <c r="R6" s="159">
        <v>0</v>
      </c>
      <c r="S6" s="159">
        <v>43.074818</v>
      </c>
      <c r="T6" s="157"/>
      <c r="U6" s="159" t="s">
        <v>214</v>
      </c>
      <c r="V6" s="159">
        <v>0</v>
      </c>
      <c r="W6" s="159">
        <v>0</v>
      </c>
      <c r="X6" s="159">
        <v>20</v>
      </c>
      <c r="Y6" s="159">
        <v>0</v>
      </c>
      <c r="Z6" s="159">
        <v>15.408450999999999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85.581999999999994</v>
      </c>
      <c r="G8" s="159">
        <v>3.3570000000000002</v>
      </c>
      <c r="H8" s="159">
        <v>11.061999999999999</v>
      </c>
      <c r="I8" s="157"/>
      <c r="J8" s="159" t="s">
        <v>216</v>
      </c>
      <c r="K8" s="159">
        <v>3.9940000000000002</v>
      </c>
      <c r="L8" s="159">
        <v>5.3789999999999996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430</v>
      </c>
      <c r="C16" s="159">
        <v>600</v>
      </c>
      <c r="D16" s="159">
        <v>0</v>
      </c>
      <c r="E16" s="159">
        <v>3000</v>
      </c>
      <c r="F16" s="159">
        <v>215.87701000000001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6.1393079999999998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0.98816042999999998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73.89828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46.528885000000002</v>
      </c>
      <c r="G26" s="157"/>
      <c r="H26" s="159" t="s">
        <v>9</v>
      </c>
      <c r="I26" s="159">
        <v>0.9</v>
      </c>
      <c r="J26" s="159">
        <v>1.1000000000000001</v>
      </c>
      <c r="K26" s="159">
        <v>0</v>
      </c>
      <c r="L26" s="159">
        <v>0</v>
      </c>
      <c r="M26" s="159">
        <v>1.0595870999999999</v>
      </c>
      <c r="N26" s="157"/>
      <c r="O26" s="159" t="s">
        <v>10</v>
      </c>
      <c r="P26" s="159">
        <v>1</v>
      </c>
      <c r="Q26" s="159">
        <v>1.2</v>
      </c>
      <c r="R26" s="159">
        <v>0</v>
      </c>
      <c r="S26" s="159">
        <v>0</v>
      </c>
      <c r="T26" s="159">
        <v>0.62545985000000004</v>
      </c>
      <c r="U26" s="157"/>
      <c r="V26" s="159" t="s">
        <v>11</v>
      </c>
      <c r="W26" s="159">
        <v>11</v>
      </c>
      <c r="X26" s="159">
        <v>14</v>
      </c>
      <c r="Y26" s="159">
        <v>0</v>
      </c>
      <c r="Z26" s="159">
        <v>35</v>
      </c>
      <c r="AA26" s="159">
        <v>10.168283000000001</v>
      </c>
      <c r="AB26" s="157"/>
      <c r="AC26" s="159" t="s">
        <v>12</v>
      </c>
      <c r="AD26" s="159">
        <v>1.2</v>
      </c>
      <c r="AE26" s="159">
        <v>1.4</v>
      </c>
      <c r="AF26" s="159">
        <v>0</v>
      </c>
      <c r="AG26" s="159">
        <v>100</v>
      </c>
      <c r="AH26" s="159">
        <v>0.99758460000000004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327.40222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4.9484276999999999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0.73387000000000002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0.13038005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580</v>
      </c>
      <c r="C36" s="159">
        <v>800</v>
      </c>
      <c r="D36" s="159">
        <v>0</v>
      </c>
      <c r="E36" s="159">
        <v>2000</v>
      </c>
      <c r="F36" s="159">
        <v>304.80180000000001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877.12450000000001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2837.9517000000001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1817.6974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83.393330000000006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42.720500000000001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7.9132376000000004</v>
      </c>
      <c r="G46" s="157"/>
      <c r="H46" s="159" t="s">
        <v>24</v>
      </c>
      <c r="I46" s="159">
        <v>6</v>
      </c>
      <c r="J46" s="159">
        <v>7</v>
      </c>
      <c r="K46" s="159">
        <v>0</v>
      </c>
      <c r="L46" s="159">
        <v>35</v>
      </c>
      <c r="M46" s="159">
        <v>8.3047400000000007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1308.2643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0.18235620999999999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3.4475275999999999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115.882744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73.305570000000003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280</v>
      </c>
      <c r="B2" s="161" t="s">
        <v>281</v>
      </c>
      <c r="C2" s="161" t="s">
        <v>282</v>
      </c>
      <c r="D2" s="161">
        <v>63</v>
      </c>
      <c r="E2" s="161">
        <v>1662.2218</v>
      </c>
      <c r="F2" s="161">
        <v>333.26434</v>
      </c>
      <c r="G2" s="161">
        <v>13.070729999999999</v>
      </c>
      <c r="H2" s="161">
        <v>8.212745</v>
      </c>
      <c r="I2" s="161">
        <v>4.8579844999999997</v>
      </c>
      <c r="J2" s="161">
        <v>43.074818</v>
      </c>
      <c r="K2" s="161">
        <v>34.91675</v>
      </c>
      <c r="L2" s="161">
        <v>8.1580670000000008</v>
      </c>
      <c r="M2" s="161">
        <v>15.408450999999999</v>
      </c>
      <c r="N2" s="161">
        <v>1.0351021</v>
      </c>
      <c r="O2" s="161">
        <v>6.810047</v>
      </c>
      <c r="P2" s="161">
        <v>559.3261</v>
      </c>
      <c r="Q2" s="161">
        <v>12.69623</v>
      </c>
      <c r="R2" s="161">
        <v>215.87701000000001</v>
      </c>
      <c r="S2" s="161">
        <v>27.44528</v>
      </c>
      <c r="T2" s="161">
        <v>2261.1806999999999</v>
      </c>
      <c r="U2" s="161">
        <v>0.98816042999999998</v>
      </c>
      <c r="V2" s="161">
        <v>6.1393079999999998</v>
      </c>
      <c r="W2" s="161">
        <v>73.89828</v>
      </c>
      <c r="X2" s="161">
        <v>46.528885000000002</v>
      </c>
      <c r="Y2" s="161">
        <v>1.0595870999999999</v>
      </c>
      <c r="Z2" s="161">
        <v>0.62545985000000004</v>
      </c>
      <c r="AA2" s="161">
        <v>10.168283000000001</v>
      </c>
      <c r="AB2" s="161">
        <v>0.99758460000000004</v>
      </c>
      <c r="AC2" s="161">
        <v>327.40222</v>
      </c>
      <c r="AD2" s="161">
        <v>4.9484276999999999</v>
      </c>
      <c r="AE2" s="161">
        <v>0.73387000000000002</v>
      </c>
      <c r="AF2" s="161">
        <v>0.13038005</v>
      </c>
      <c r="AG2" s="161">
        <v>304.80180000000001</v>
      </c>
      <c r="AH2" s="161">
        <v>167.25489999999999</v>
      </c>
      <c r="AI2" s="161">
        <v>137.54688999999999</v>
      </c>
      <c r="AJ2" s="161">
        <v>877.12450000000001</v>
      </c>
      <c r="AK2" s="161">
        <v>2837.9517000000001</v>
      </c>
      <c r="AL2" s="161">
        <v>83.393330000000006</v>
      </c>
      <c r="AM2" s="161">
        <v>1817.6974</v>
      </c>
      <c r="AN2" s="161">
        <v>42.720500000000001</v>
      </c>
      <c r="AO2" s="161">
        <v>7.9132376000000004</v>
      </c>
      <c r="AP2" s="161">
        <v>6.3904360000000002</v>
      </c>
      <c r="AQ2" s="161">
        <v>1.5228016</v>
      </c>
      <c r="AR2" s="161">
        <v>8.3047400000000007</v>
      </c>
      <c r="AS2" s="161">
        <v>1308.2643</v>
      </c>
      <c r="AT2" s="161">
        <v>0.18235620999999999</v>
      </c>
      <c r="AU2" s="161">
        <v>3.4475275999999999</v>
      </c>
      <c r="AV2" s="161">
        <v>115.882744</v>
      </c>
      <c r="AW2" s="161">
        <v>73.305570000000003</v>
      </c>
      <c r="AX2" s="161">
        <v>5.2690915999999997E-2</v>
      </c>
      <c r="AY2" s="161">
        <v>1.0074563999999999</v>
      </c>
      <c r="AZ2" s="161">
        <v>69.134186</v>
      </c>
      <c r="BA2" s="161">
        <v>13.752942000000001</v>
      </c>
      <c r="BB2" s="161">
        <v>3.9577765</v>
      </c>
      <c r="BC2" s="161">
        <v>3.3722230999999998</v>
      </c>
      <c r="BD2" s="161">
        <v>6.4215393000000001</v>
      </c>
      <c r="BE2" s="161">
        <v>0.69715095000000005</v>
      </c>
      <c r="BF2" s="161">
        <v>4.6701236000000002</v>
      </c>
      <c r="BG2" s="161">
        <v>0</v>
      </c>
      <c r="BH2" s="161">
        <v>1.2760000000000001E-2</v>
      </c>
      <c r="BI2" s="161">
        <v>9.5700000000000004E-3</v>
      </c>
      <c r="BJ2" s="161">
        <v>4.2390082000000003E-2</v>
      </c>
      <c r="BK2" s="161">
        <v>0</v>
      </c>
      <c r="BL2" s="161">
        <v>0.16569324999999999</v>
      </c>
      <c r="BM2" s="161">
        <v>1.7290459</v>
      </c>
      <c r="BN2" s="161">
        <v>0.53691584000000003</v>
      </c>
      <c r="BO2" s="161">
        <v>26.337575999999999</v>
      </c>
      <c r="BP2" s="161">
        <v>5.0205693</v>
      </c>
      <c r="BQ2" s="161">
        <v>8.8307230000000008</v>
      </c>
      <c r="BR2" s="161">
        <v>29.536068</v>
      </c>
      <c r="BS2" s="161">
        <v>9.6855039999999999</v>
      </c>
      <c r="BT2" s="161">
        <v>7.1717639999999996</v>
      </c>
      <c r="BU2" s="161">
        <v>5.9234279999999999E-4</v>
      </c>
      <c r="BV2" s="161">
        <v>8.820998E-3</v>
      </c>
      <c r="BW2" s="161">
        <v>0.44080648</v>
      </c>
      <c r="BX2" s="161">
        <v>0.44777453</v>
      </c>
      <c r="BY2" s="161">
        <v>2.9588337999999999E-2</v>
      </c>
      <c r="BZ2" s="161">
        <v>9.3981514999999996E-5</v>
      </c>
      <c r="CA2" s="161">
        <v>0.19777969000000001</v>
      </c>
      <c r="CB2" s="161">
        <v>5.9207849999999996E-3</v>
      </c>
      <c r="CC2" s="161">
        <v>2.2088645000000001E-2</v>
      </c>
      <c r="CD2" s="161">
        <v>9.3777840000000001E-2</v>
      </c>
      <c r="CE2" s="161">
        <v>3.8148069999999999E-2</v>
      </c>
      <c r="CF2" s="161">
        <v>2.0483602E-2</v>
      </c>
      <c r="CG2" s="161">
        <v>0</v>
      </c>
      <c r="CH2" s="161">
        <v>6.2262267000000001E-4</v>
      </c>
      <c r="CI2" s="161">
        <v>1.9428639999999999E-7</v>
      </c>
      <c r="CJ2" s="161">
        <v>0.18939418999999999</v>
      </c>
      <c r="CK2" s="161">
        <v>1.0298227E-2</v>
      </c>
      <c r="CL2" s="161">
        <v>8.0566645000000006E-2</v>
      </c>
      <c r="CM2" s="161">
        <v>1.4793892</v>
      </c>
      <c r="CN2" s="161">
        <v>2247.7705000000001</v>
      </c>
      <c r="CO2" s="161">
        <v>3825.4074999999998</v>
      </c>
      <c r="CP2" s="161">
        <v>1524.7026000000001</v>
      </c>
      <c r="CQ2" s="161">
        <v>621.27909999999997</v>
      </c>
      <c r="CR2" s="161">
        <v>380.01146999999997</v>
      </c>
      <c r="CS2" s="161">
        <v>553.40923999999995</v>
      </c>
      <c r="CT2" s="161">
        <v>2184.4004</v>
      </c>
      <c r="CU2" s="161">
        <v>1093.5703000000001</v>
      </c>
      <c r="CV2" s="161">
        <v>1786.9866</v>
      </c>
      <c r="CW2" s="161">
        <v>1118.7014999999999</v>
      </c>
      <c r="CX2" s="161">
        <v>362.7783</v>
      </c>
      <c r="CY2" s="161">
        <v>3088.1696999999999</v>
      </c>
      <c r="CZ2" s="161">
        <v>1043.2277999999999</v>
      </c>
      <c r="DA2" s="161">
        <v>3318.2233999999999</v>
      </c>
      <c r="DB2" s="161">
        <v>3407.7379999999998</v>
      </c>
      <c r="DC2" s="161">
        <v>4559.973</v>
      </c>
      <c r="DD2" s="161">
        <v>6080.3630000000003</v>
      </c>
      <c r="DE2" s="161">
        <v>1011.2278</v>
      </c>
      <c r="DF2" s="161">
        <v>3945.3195999999998</v>
      </c>
      <c r="DG2" s="161">
        <v>1506.0735</v>
      </c>
      <c r="DH2" s="161">
        <v>47.344192999999997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13.752942000000001</v>
      </c>
      <c r="B6">
        <f>BB2</f>
        <v>3.9577765</v>
      </c>
      <c r="C6">
        <f>BC2</f>
        <v>3.3722230999999998</v>
      </c>
      <c r="D6">
        <f>BD2</f>
        <v>6.4215393000000001</v>
      </c>
    </row>
    <row r="7" spans="1:113" x14ac:dyDescent="0.3">
      <c r="B7">
        <f>ROUND(B6/MAX($B$6,$C$6,$D$6),1)</f>
        <v>0.6</v>
      </c>
      <c r="C7">
        <f>ROUND(C6/MAX($B$6,$C$6,$D$6),1)</f>
        <v>0.5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3" sqref="G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20774</v>
      </c>
      <c r="C2" s="56">
        <f ca="1">YEAR(TODAY())-YEAR(B2)+IF(TODAY()&gt;=DATE(YEAR(TODAY()),MONTH(B2),DAY(B2)),0,-1)</f>
        <v>63</v>
      </c>
      <c r="E2" s="52">
        <v>158.5</v>
      </c>
      <c r="F2" s="53" t="s">
        <v>39</v>
      </c>
      <c r="G2" s="52">
        <v>55.5</v>
      </c>
      <c r="H2" s="51" t="s">
        <v>41</v>
      </c>
      <c r="I2" s="70">
        <f>ROUND(G3/E3^2,1)</f>
        <v>22.1</v>
      </c>
    </row>
    <row r="3" spans="1:9" x14ac:dyDescent="0.3">
      <c r="E3" s="51">
        <f>E2/100</f>
        <v>1.585</v>
      </c>
      <c r="F3" s="51" t="s">
        <v>40</v>
      </c>
      <c r="G3" s="51">
        <f>G2</f>
        <v>55.5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43898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이경희, ID : H1900154)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25일 11:06:12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43898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63</v>
      </c>
      <c r="G12" s="135"/>
      <c r="H12" s="135"/>
      <c r="I12" s="135"/>
      <c r="K12" s="126">
        <f>'개인정보 및 신체계측 입력'!E2</f>
        <v>158.5</v>
      </c>
      <c r="L12" s="127"/>
      <c r="M12" s="120">
        <f>'개인정보 및 신체계측 입력'!G2</f>
        <v>55.5</v>
      </c>
      <c r="N12" s="121"/>
      <c r="O12" s="116" t="s">
        <v>271</v>
      </c>
      <c r="P12" s="110"/>
      <c r="Q12" s="113">
        <f>'개인정보 및 신체계측 입력'!I2</f>
        <v>22.1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이경희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85.581999999999994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3.3570000000000002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11.061999999999999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0.5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5.4</v>
      </c>
      <c r="L72" s="36" t="s">
        <v>53</v>
      </c>
      <c r="M72" s="36">
        <f>ROUND('DRIs DATA'!K8,1)</f>
        <v>4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28.78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51.16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46.53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66.510000000000005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38.1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189.2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79.13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2020-03-25T23:09:08Z</dcterms:modified>
</cp:coreProperties>
</file>