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18DD083D-1962-4D83-8109-810905559B27}" xr6:coauthVersionLast="45" xr6:coauthVersionMax="45" xr10:uidLastSave="{00000000-0000-0000-0000-000000000000}"/>
  <bookViews>
    <workbookView xWindow="4890" yWindow="225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<sst xmlns="http://schemas.openxmlformats.org/spreadsheetml/2006/main" count="692" uniqueCount="283">
  <si>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</si>
  <si>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</si>
  <si>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</si>
  <si>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</si>
  <si>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</si>
  <si>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</si>
  <si>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</si>
  <si>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</si>
  <si>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</si>
  <si>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</si>
  <si>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</si>
  <si>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</si>
  <si>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</si>
  <si>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</si>
  <si>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</si>
  <si>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</si>
  <si>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</si>
  <si>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</si>
  <si>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</si>
  <si>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</si>
  <si>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</si>
  <si>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</si>
  <si>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</si>
  <si>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</si>
  <si>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</si>
  <si>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</si>
  <si>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</si>
  <si>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</si>
  <si>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</si>
  <si>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</si>
  <si>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</si>
  <si>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</si>
  <si>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</si>
  <si>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</si>
  <si>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</si>
  <si>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</si>
  <si>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</si>
  <si>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</si>
  <si>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</si>
  <si>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</si>
  <si>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</si>
  <si>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</si>
  <si>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</si>
  <si>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</si>
  <si>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</si>
  <si>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</si>
  <si>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</si>
  <si>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</si>
  <si>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</si>
  <si>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</si>
  <si>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</si>
  <si>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</si>
  <si>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</si>
  <si>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</si>
  <si>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</si>
  <si>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</si>
  <si>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</si>
  <si>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</si>
  <si>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</si>
  <si>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</si>
  <si>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</si>
  <si>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</si>
  <si>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</si>
  <si>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</si>
  <si>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</si>
  <si>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</si>
  <si>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</si>
  <si>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</si>
  <si>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</si>
  <si>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</si>
  <si>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</si>
  <si>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</si>
  <si>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</si>
  <si>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</si>
  <si>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</si>
  <si>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</si>
  <si>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</si>
  <si>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</si>
  <si>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</si>
  <si>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</si>
  <si>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</si>
  <si>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</si>
  <si>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</si>
  <si>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</si>
  <si>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</si>
  <si>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</si>
  <si>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</si>
  <si>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</si>
  <si>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</si>
  <si>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</si>
  <si>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</si>
  <si>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</si>
  <si>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</si>
  <si>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</si>
  <si>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</si>
  <si>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</si>
  <si>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</si>
  <si>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</si>
  <si>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</si>
  <si>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</si>
  <si>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</si>
  <si>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</si>
  <si>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</si>
  <si>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</si>
  <si>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</si>
  <si>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</si>
  <si>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</si>
  <si>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</si>
  <si>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</si>
  <si>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</si>
  <si>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</si>
  <si>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</si>
  <si>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</si>
  <si>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</si>
  <si>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</si>
  <si>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</si>
  <si>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</si>
  <si>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</si>
  <si>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</si>
  <si>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</si>
  <si>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</si>
  <si>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</si>
  <si>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</si>
  <si>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</si>
  <si>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</si>
  <si>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</si>
  <si>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</si>
  <si>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</si>
  <si>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</si>
  <si>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</si>
  <si>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</si>
  <si>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</si>
  <si>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</si>
  <si>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</si>
  <si>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</si>
  <si>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</si>
  <si>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</si>
  <si>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</si>
  <si>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</si>
  <si>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</si>
  <si>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</si>
  <si>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</si>
  <si>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</si>
  <si>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</si>
  <si>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</si>
  <si>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</si>
  <si>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</si>
  <si>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</si>
  <si>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</si>
  <si>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</si>
  <si>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</si>
  <si>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</si>
  <si>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</si>
  <si>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</si>
  <si>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</si>
  <si>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</si>
  <si>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</si>
  <si>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</si>
  <si>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</si>
  <si>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</si>
  <si>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</si>
  <si>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</si>
  <si>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</si>
  <si>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</si>
  <si>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</si>
  <si>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</si>
  <si>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</si>
  <si>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</si>
  <si>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</si>
  <si>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</si>
  <si>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</si>
  <si>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</si>
  <si>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</si>
  <si>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</si>
  <si>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</si>
  <si>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</si>
  <si>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</si>
  <si>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</si>
  <si>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</si>
  <si>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</si>
  <si>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</si>
  <si>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</si>
  <si>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</si>
  <si>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</si>
  <si>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</si>
  <si>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</si>
  <si>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</si>
  <si>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</si>
  <si>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</si>
  <si>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</si>
  <si>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</si>
  <si>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</si>
  <si>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</si>
  <si>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</si>
  <si>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</si>
  <si>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</si>
  <si>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</si>
  <si>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</si>
  <si>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</si>
  <si>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</si>
  <si>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</si>
  <si>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</si>
  <si>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</si>
  <si>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</si>
  <si>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</si>
  <si>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</si>
  <si>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</si>
  <si>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</si>
  <si>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</si>
  <si>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</si>
  <si>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</si>
  <si>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</si>
  <si>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</si>
  <si>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</si>
  <si>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</si>
  <si>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</si>
  <si>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</si>
  <si>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</si>
  <si>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</si>
  <si>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</si>
  <si>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</si>
  <si>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</si>
  <si>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</si>
  <si>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</si>
  <si>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</si>
  <si>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</si>
  <si>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</si>
  <si>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</si>
  <si>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</si>
  <si>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</si>
  <si>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</si>
  <si>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</si>
  <si>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</si>
  <si>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</si>
  <si>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</si>
  <si>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</si>
  <si>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</si>
  <si>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</si>
  <si>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</si>
  <si>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</si>
  <si>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</si>
  <si>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</si>
  <si>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</si>
  <si>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</si>
  <si>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</si>
  <si>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</si>
  <si>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</si>
  <si>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</si>
  <si>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</si>
  <si>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</si>
  <si>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</si>
  <si>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</si>
  <si>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</si>
  <si>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</si>
  <si>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</si>
  <si>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</si>
  <si>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</si>
  <si>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</si>
  <si>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</si>
  <si>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</si>
  <si>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</si>
  <si>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</si>
  <si>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</si>
  <si>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</si>
  <si>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</si>
  <si>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</si>
  <si>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</si>
  <si>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</si>
  <si>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</si>
  <si>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</si>
  <si>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</si>
  <si>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</si>
  <si>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</si>
  <si>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</si>
  <si>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</si>
  <si>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</si>
  <si>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</si>
  <si>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</si>
  <si>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정기탁, ID : H1900161)</t>
  </si>
  <si>
    <t>출력시각</t>
  </si>
  <si>
    <t>2020년 03월 25일 11:31:17</t>
  </si>
  <si>
    <t>H1900161</t>
  </si>
  <si>
    <t>정기탁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</si>
</sst>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6C5-8184-4C0C8DB6A9F5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59.737780000000001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F-46C5-8184-4C0C8DB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BB3-8EB6-C0C0A6280B24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1.4242663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BB3-8EB6-C0C0A628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D-4915-96C5-C7FA20DD7B51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1.2655048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D-4915-96C5-C7FA20DD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0AE-B874-7894DB24DFC1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1053.2054000000001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8-40AE-B874-7894DB24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A75-B2A9-9BD69CDE514B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2486.0781000000002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A75-B2A9-9BD69CDE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B-4423-A0E6-DE94E5B5F454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101.852875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B-4423-A0E6-DE94E5B5F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A-4051-9353-64E18C0F7CB3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68.702385000000007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A-4051-9353-64E18C0F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4B7D-9F03-121A6EE884EF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D-4B7D-9F03-121A6EE8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B-41EA-8B1E-77C5B8AD4199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400.59399999999999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B-41EA-8B1E-77C5B8AD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46C9-9DD5-6A99E6330FE6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2.0362531999999999E-2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7-46C9-9DD5-6A99E633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4AD8-9897-13ED050B8D0F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3.8306954000000002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2-4AD8-9897-13ED050B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9FD-9C50-C54C6E0BB9C2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21.472159999999999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F-49FD-9C50-C54C6E0B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3-4884-A797-08423D36FC6F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155.21043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3-4884-A797-08423D36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48CD-953A-8ECAB43C5786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90.957115000000002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2-48CD-953A-8ECAB43C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C-4B65-836B-3D2AC686B00D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7.3170000000000002</c:v>
                </c:pt>
                <c:pt idx="1">
                  <c:v>9.0860000000000003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C-4B65-836B-3D2AC686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5E8-4EDE-AE19-CE90523D25D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5E8-4EDE-AE19-CE90523D25D3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5E8-4EDE-AE19-CE90523D25D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8.7073765000000005</c:v>
                </c:pt>
                <c:pt idx="1">
                  <c:v>10.651802</c:v>
                </c:pt>
                <c:pt idx="2">
                  <c:v>10.175891999999999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8-4EDE-AE19-CE90523D25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5-446B-A96B-5E64465EAD7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453.92667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5-446B-A96B-5E64465E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E-43A3-9429-23ED06A66806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E-43A3-9429-23ED06A6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B-44B4-A9B0-E70791A5B8E9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79.671000000000006</c:v>
                </c:pt>
                <c:pt idx="1">
                  <c:v>7.1379999999999999</c:v>
                </c:pt>
                <c:pt idx="2">
                  <c:v>13.191000000000001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B-44B4-A9B0-E70791A5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5-4AF5-BA98-BE65EFF97992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2021.4254000000001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5-4AF5-BA98-BE65EFF9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AB3-BA30-F4648413AC2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63.710239999999999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2-4AB3-BA30-F4648413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4D53-BD61-298388D91A8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346.13425000000001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0-4D53-BD61-298388D9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C4E-9999-B3A56E1E53F2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2.5143862000000001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C4E-9999-B3A56E1E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8-4E0B-9897-7D8B3EF7BBA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5493.2704999999996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8-4E0B-9897-7D8B3EF7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3-411C-BA38-B25F57C15B12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12.123163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3-411C-BA38-B25F57C1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4AC-967D-387FC72F75C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1.6909599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2-44AC-967D-387FC72F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6-4274-A43E-3E19740CEFD8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178.16216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6-4274-A43E-3E19740C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6-47F3-BDE6-9F48385046A7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1.1486133000000001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6-47F3-BDE6-9F483850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412-AF65-6EA14DABCC9A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13.577228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412-AF65-6EA14DAB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B-4598-A0C3-408AB361BE59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1.6909599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B-4598-A0C3-408AB36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C78-B6F8-B4905263539F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486.58078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F-4C78-B6F8-B4905263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2-49AA-979C-2CD906DCB383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6.2102839999999997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2-49AA-979C-2CD906DC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정기탁, ID : H1900161)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11:31:17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2021.4254000000001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59.737780000000001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21.472159999999999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79.671000000000006</v>
      </c>
      <c r="G8" s="59">
        <f>'DRIs DATA 입력'!G8</f>
        <v>7.1379999999999999</v>
      </c>
      <c r="H8" s="59">
        <f>'DRIs DATA 입력'!H8</f>
        <v>13.191000000000001</v>
      </c>
      <c r="I8" s="46"/>
      <c r="J8" s="59" t="s">
        <v>216</v>
      </c>
      <c r="K8" s="59">
        <f>'DRIs DATA 입력'!K8</f>
        <v>7.3170000000000002</v>
      </c>
      <c r="L8" s="59">
        <f>'DRIs DATA 입력'!L8</f>
        <v>9.0860000000000003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453.92667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13.89739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2.5143862000000001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178.16216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63.710239999999999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1.5849576000000001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1.1486133000000001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13.577228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1.6909599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486.58078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6.2102839999999997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1.4242663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1.2655048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346.13425000000001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1053.2054000000001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5493.2704999999996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2486.0781000000002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101.852875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68.702385000000007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12.123163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10.65591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400.59399999999999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2.0362531999999999E-2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3.8306954000000002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155.21043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90.957115000000002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2021.4254000000001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59.737780000000001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21.472159999999999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79.671000000000006</v>
      </c>
      <c r="G8" s="159">
        <v>7.1379999999999999</v>
      </c>
      <c r="H8" s="159">
        <v>13.191000000000001</v>
      </c>
      <c r="I8" s="157"/>
      <c r="J8" s="159" t="s">
        <v>216</v>
      </c>
      <c r="K8" s="159">
        <v>7.3170000000000002</v>
      </c>
      <c r="L8" s="159">
        <v>9.0860000000000003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453.92667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13.89739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2.5143862000000001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178.16216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63.710239999999999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1.5849576000000001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1.1486133000000001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13.577228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1.6909599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486.58078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6.2102839999999997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1.4242663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1.2655048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346.13425000000001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1053.2054000000001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5493.2704999999996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2486.0781000000002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101.852875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68.702385000000007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12.123163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10.65591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400.59399999999999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2.0362531999999999E-2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3.8306954000000002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155.21043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90.957115000000002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69</v>
      </c>
      <c r="E2" s="161">
        <v>2021.4254000000001</v>
      </c>
      <c r="F2" s="161">
        <v>360.79144000000002</v>
      </c>
      <c r="G2" s="161">
        <v>32.324129999999997</v>
      </c>
      <c r="H2" s="161">
        <v>17.978847999999999</v>
      </c>
      <c r="I2" s="161">
        <v>14.345283999999999</v>
      </c>
      <c r="J2" s="161">
        <v>59.737780000000001</v>
      </c>
      <c r="K2" s="161">
        <v>37.97072</v>
      </c>
      <c r="L2" s="161">
        <v>21.767061000000002</v>
      </c>
      <c r="M2" s="161">
        <v>21.472159999999999</v>
      </c>
      <c r="N2" s="161">
        <v>1.5459859</v>
      </c>
      <c r="O2" s="161">
        <v>10.834116</v>
      </c>
      <c r="P2" s="161">
        <v>599.94574</v>
      </c>
      <c r="Q2" s="161">
        <v>22.818722000000001</v>
      </c>
      <c r="R2" s="161">
        <v>453.92667</v>
      </c>
      <c r="S2" s="161">
        <v>71.995350000000002</v>
      </c>
      <c r="T2" s="161">
        <v>4583.1760000000004</v>
      </c>
      <c r="U2" s="161">
        <v>2.5143862000000001</v>
      </c>
      <c r="V2" s="161">
        <v>13.89739</v>
      </c>
      <c r="W2" s="161">
        <v>178.16216</v>
      </c>
      <c r="X2" s="161">
        <v>63.710239999999999</v>
      </c>
      <c r="Y2" s="161">
        <v>1.5849576000000001</v>
      </c>
      <c r="Z2" s="161">
        <v>1.1486133000000001</v>
      </c>
      <c r="AA2" s="161">
        <v>13.577228</v>
      </c>
      <c r="AB2" s="161">
        <v>1.6909599</v>
      </c>
      <c r="AC2" s="161">
        <v>486.58078</v>
      </c>
      <c r="AD2" s="161">
        <v>6.2102839999999997</v>
      </c>
      <c r="AE2" s="161">
        <v>1.4242663</v>
      </c>
      <c r="AF2" s="161">
        <v>1.2655048</v>
      </c>
      <c r="AG2" s="161">
        <v>346.13425000000001</v>
      </c>
      <c r="AH2" s="161">
        <v>206.98850999999999</v>
      </c>
      <c r="AI2" s="161">
        <v>139.14573999999999</v>
      </c>
      <c r="AJ2" s="161">
        <v>1053.2054000000001</v>
      </c>
      <c r="AK2" s="161">
        <v>5493.2704999999996</v>
      </c>
      <c r="AL2" s="161">
        <v>101.852875</v>
      </c>
      <c r="AM2" s="161">
        <v>2486.0781000000002</v>
      </c>
      <c r="AN2" s="161">
        <v>68.702385000000007</v>
      </c>
      <c r="AO2" s="161">
        <v>12.123163</v>
      </c>
      <c r="AP2" s="161">
        <v>8.9171250000000004</v>
      </c>
      <c r="AQ2" s="161">
        <v>3.2060387000000001</v>
      </c>
      <c r="AR2" s="161">
        <v>10.65591</v>
      </c>
      <c r="AS2" s="161">
        <v>400.59399999999999</v>
      </c>
      <c r="AT2" s="161">
        <v>2.0362531999999999E-2</v>
      </c>
      <c r="AU2" s="161">
        <v>3.8306954000000002</v>
      </c>
      <c r="AV2" s="161">
        <v>155.21043</v>
      </c>
      <c r="AW2" s="161">
        <v>90.957115000000002</v>
      </c>
      <c r="AX2" s="161">
        <v>0.17539366000000001</v>
      </c>
      <c r="AY2" s="161">
        <v>0.90328549999999996</v>
      </c>
      <c r="AZ2" s="161">
        <v>211.54454000000001</v>
      </c>
      <c r="BA2" s="161">
        <v>29.540495</v>
      </c>
      <c r="BB2" s="161">
        <v>8.7073765000000005</v>
      </c>
      <c r="BC2" s="161">
        <v>10.651802</v>
      </c>
      <c r="BD2" s="161">
        <v>10.175891999999999</v>
      </c>
      <c r="BE2" s="161">
        <v>0.8752993</v>
      </c>
      <c r="BF2" s="161">
        <v>3.6321058000000002</v>
      </c>
      <c r="BG2" s="161">
        <v>6.9387240000000003E-3</v>
      </c>
      <c r="BH2" s="161">
        <v>1.0715565999999999E-2</v>
      </c>
      <c r="BI2" s="161">
        <v>8.1794520000000003E-3</v>
      </c>
      <c r="BJ2" s="161">
        <v>4.0808704000000001E-2</v>
      </c>
      <c r="BK2" s="161">
        <v>5.3374800000000001E-4</v>
      </c>
      <c r="BL2" s="161">
        <v>0.30884314000000002</v>
      </c>
      <c r="BM2" s="161">
        <v>3.8271316999999998</v>
      </c>
      <c r="BN2" s="161">
        <v>1.1648254</v>
      </c>
      <c r="BO2" s="161">
        <v>58.649329999999999</v>
      </c>
      <c r="BP2" s="161">
        <v>11.288714000000001</v>
      </c>
      <c r="BQ2" s="161">
        <v>19.056004000000001</v>
      </c>
      <c r="BR2" s="161">
        <v>67.22681</v>
      </c>
      <c r="BS2" s="161">
        <v>19.615397999999999</v>
      </c>
      <c r="BT2" s="161">
        <v>13.930021</v>
      </c>
      <c r="BU2" s="161">
        <v>0.13647264000000001</v>
      </c>
      <c r="BV2" s="161">
        <v>4.1055029999999999E-2</v>
      </c>
      <c r="BW2" s="161">
        <v>0.90961919999999996</v>
      </c>
      <c r="BX2" s="161">
        <v>1.2757208</v>
      </c>
      <c r="BY2" s="161">
        <v>9.1460109999999997E-2</v>
      </c>
      <c r="BZ2" s="161">
        <v>5.6663505000000003E-4</v>
      </c>
      <c r="CA2" s="161">
        <v>0.62206439999999996</v>
      </c>
      <c r="CB2" s="161">
        <v>2.1199243E-2</v>
      </c>
      <c r="CC2" s="161">
        <v>7.9582780000000006E-2</v>
      </c>
      <c r="CD2" s="161">
        <v>1.074721</v>
      </c>
      <c r="CE2" s="161">
        <v>4.6484194999999999E-2</v>
      </c>
      <c r="CF2" s="161">
        <v>0.32626903000000002</v>
      </c>
      <c r="CG2" s="161">
        <v>2.4750000000000001E-7</v>
      </c>
      <c r="CH2" s="161">
        <v>2.5235635999999999E-2</v>
      </c>
      <c r="CI2" s="161">
        <v>1.9428639999999999E-7</v>
      </c>
      <c r="CJ2" s="161">
        <v>2.4169866999999998</v>
      </c>
      <c r="CK2" s="161">
        <v>1.0629352E-2</v>
      </c>
      <c r="CL2" s="161">
        <v>1.2334989999999999</v>
      </c>
      <c r="CM2" s="161">
        <v>3.5126173000000001</v>
      </c>
      <c r="CN2" s="161">
        <v>2599.3195999999998</v>
      </c>
      <c r="CO2" s="161">
        <v>4354.8509999999997</v>
      </c>
      <c r="CP2" s="161">
        <v>2054.3195999999998</v>
      </c>
      <c r="CQ2" s="161">
        <v>846.4606</v>
      </c>
      <c r="CR2" s="161">
        <v>453.29874000000001</v>
      </c>
      <c r="CS2" s="161">
        <v>600.71810000000005</v>
      </c>
      <c r="CT2" s="161">
        <v>2485.66</v>
      </c>
      <c r="CU2" s="161">
        <v>1306.8126</v>
      </c>
      <c r="CV2" s="161">
        <v>1961.9949999999999</v>
      </c>
      <c r="CW2" s="161">
        <v>1415.7098000000001</v>
      </c>
      <c r="CX2" s="161">
        <v>451.2593</v>
      </c>
      <c r="CY2" s="161">
        <v>3501.5146</v>
      </c>
      <c r="CZ2" s="161">
        <v>1453.1868999999999</v>
      </c>
      <c r="DA2" s="161">
        <v>3708.0933</v>
      </c>
      <c r="DB2" s="161">
        <v>3889.9906999999998</v>
      </c>
      <c r="DC2" s="161">
        <v>4945.4315999999999</v>
      </c>
      <c r="DD2" s="161">
        <v>7449.5375999999997</v>
      </c>
      <c r="DE2" s="161">
        <v>1390.8358000000001</v>
      </c>
      <c r="DF2" s="161">
        <v>4474.9120000000003</v>
      </c>
      <c r="DG2" s="161">
        <v>1721.4763</v>
      </c>
      <c r="DH2" s="161">
        <v>66.931209999999993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29.540495</v>
      </c>
      <c r="B6">
        <f>BB2</f>
        <v>8.7073765000000005</v>
      </c>
      <c r="C6">
        <f>BC2</f>
        <v>10.651802</v>
      </c>
      <c r="D6">
        <f>BD2</f>
        <v>10.175891999999999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N14" sqref="N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18584</v>
      </c>
      <c r="C2" s="56">
        <f ca="1">YEAR(TODAY())-YEAR(B2)+IF(TODAY()&gt;=DATE(YEAR(TODAY()),MONTH(B2),DAY(B2)),0,-1)</f>
        <v>69</v>
      </c>
      <c r="E2" s="52">
        <v>166</v>
      </c>
      <c r="F2" s="53" t="s">
        <v>39</v>
      </c>
      <c r="G2" s="52">
        <v>77</v>
      </c>
      <c r="H2" s="51" t="s">
        <v>41</v>
      </c>
      <c r="I2" s="70">
        <f>ROUND(G3/E3^2,1)</f>
        <v>27.9</v>
      </c>
    </row>
    <row r="3" spans="1:9" x14ac:dyDescent="0.3">
      <c r="E3" s="51">
        <f>E2/100</f>
        <v>1.66</v>
      </c>
      <c r="F3" s="51" t="s">
        <v>40</v>
      </c>
      <c r="G3" s="51">
        <f>G2</f>
        <v>77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정기탁, ID : H1900161)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11:31:17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69</v>
      </c>
      <c r="G12" s="135"/>
      <c r="H12" s="135"/>
      <c r="I12" s="135"/>
      <c r="K12" s="126">
        <f>'개인정보 및 신체계측 입력'!E2</f>
        <v>166</v>
      </c>
      <c r="L12" s="127"/>
      <c r="M12" s="120">
        <f>'개인정보 및 신체계측 입력'!G2</f>
        <v>77</v>
      </c>
      <c r="N12" s="121"/>
      <c r="O12" s="116" t="s">
        <v>271</v>
      </c>
      <c r="P12" s="110"/>
      <c r="Q12" s="113">
        <f>'개인정보 및 신체계측 입력'!I2</f>
        <v>27.9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정기탁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79.671000000000006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7.1379999999999999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13.191000000000001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9.1</v>
      </c>
      <c r="L72" s="36" t="s">
        <v>53</v>
      </c>
      <c r="M72" s="36">
        <f>ROUND('DRIs DATA'!K8,1)</f>
        <v>7.3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60.52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115.81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63.71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112.73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43.27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366.22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121.23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2020-03-25T23:19:47Z</dcterms:modified>
</cp:coreProperties>
</file>