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161A64BC-9249-43AB-A0B1-CB031B969B1F}" xr6:coauthVersionLast="45" xr6:coauthVersionMax="45" xr10:uidLastSave="{00000000-0000-0000-0000-000000000000}"/>
  <bookViews>
    <workbookView minimized="1" xWindow="29925" yWindow="1125" windowWidth="21600" windowHeight="11385" tabRatio="873" activeTab="5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<sst xmlns="http://schemas.openxmlformats.org/spreadsheetml/2006/main" count="692" uniqueCount="337">
  <si>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</si>
  <si>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</si>
  <si>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</si>
  <si>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</si>
  <si>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</si>
  <si>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</si>
  <si>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</si>
  <si>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</si>
  <si>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</si>
  <si>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</si>
  <si>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</si>
  <si>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</si>
  <si>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</si>
  <si>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</si>
  <si>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</si>
  <si>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</si>
  <si>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</si>
  <si>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</si>
  <si>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</si>
  <si>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</si>
  <si>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</si>
  <si>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</si>
  <si>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</si>
  <si>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</si>
  <si>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</si>
  <si>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</si>
  <si>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</si>
  <si>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</si>
  <si>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</si>
  <si>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</si>
  <si>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</si>
  <si>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</si>
  <si>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</si>
  <si>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</si>
  <si>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</si>
  <si>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</si>
  <si>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</si>
  <si>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</si>
  <si>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</si>
  <si>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</si>
  <si>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</si>
  <si>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</si>
  <si>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</si>
  <si>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</si>
  <si>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</si>
  <si>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</si>
  <si>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</si>
  <si>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</si>
  <si>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</si>
  <si>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</si>
  <si>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</si>
  <si>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</si>
  <si>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</si>
  <si>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</si>
  <si>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</si>
  <si>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</si>
  <si>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</si>
  <si>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</si>
  <si>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</si>
  <si>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</si>
  <si>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</si>
  <si>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</si>
  <si>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</si>
  <si>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</si>
  <si>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</si>
  <si>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</si>
  <si>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</si>
  <si>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</si>
  <si>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</si>
  <si>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</si>
  <si>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</si>
  <si>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</si>
  <si>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</si>
  <si>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</si>
  <si>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</si>
  <si>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</si>
  <si>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</si>
  <si>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</si>
  <si>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</si>
  <si>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</si>
  <si>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</si>
  <si>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</si>
  <si>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</si>
  <si>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</si>
  <si>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</si>
  <si>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</si>
  <si>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</si>
  <si>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</si>
  <si>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</si>
  <si>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</si>
  <si>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</si>
  <si>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</si>
  <si>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</si>
  <si>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</si>
  <si>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</si>
  <si>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</si>
  <si>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</si>
  <si>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</si>
  <si>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</si>
  <si>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</si>
  <si>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</si>
  <si>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</si>
  <si>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</si>
  <si>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</si>
  <si>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</si>
  <si>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</si>
  <si>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</si>
  <si>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</si>
  <si>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</si>
  <si>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</si>
  <si>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</si>
  <si>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</si>
  <si>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</si>
  <si>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</si>
  <si>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</si>
  <si>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</si>
  <si>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</si>
  <si>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</si>
  <si>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</si>
  <si>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</si>
  <si>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</si>
  <si>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</si>
  <si>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</si>
  <si>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</si>
  <si>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</si>
  <si>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</si>
  <si>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</si>
  <si>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</si>
  <si>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</si>
  <si>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</si>
  <si>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</si>
  <si>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</si>
  <si>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</si>
  <si>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</si>
  <si>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</si>
  <si>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</si>
  <si>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</si>
  <si>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</si>
  <si>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</si>
  <si>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</si>
  <si>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</si>
  <si>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</si>
  <si>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</si>
  <si>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</si>
  <si>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</si>
  <si>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</si>
  <si>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</si>
  <si>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</si>
  <si>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</si>
  <si>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</si>
  <si>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</si>
  <si>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</si>
  <si>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</si>
  <si>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</si>
  <si>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</si>
  <si>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</si>
  <si>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</si>
  <si>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</si>
  <si>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</si>
  <si>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</si>
  <si>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</si>
  <si>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</si>
  <si>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</si>
  <si>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</si>
  <si>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</si>
  <si>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</si>
  <si>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</si>
  <si>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</si>
  <si>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</si>
  <si>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</si>
  <si>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</si>
  <si>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</si>
  <si>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</si>
  <si>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</si>
  <si>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</si>
  <si>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</si>
  <si>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</si>
  <si>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</si>
  <si>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</si>
  <si>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</si>
  <si>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</si>
  <si>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</si>
  <si>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</si>
  <si>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</si>
  <si>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</si>
  <si>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</si>
  <si>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</si>
  <si>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</si>
  <si>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</si>
  <si>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</si>
  <si>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</si>
  <si>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</si>
  <si>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</si>
  <si>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</si>
  <si>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</si>
  <si>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</si>
  <si>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</si>
  <si>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</si>
  <si>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</si>
  <si>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</si>
  <si>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</si>
  <si>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</si>
  <si>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</si>
  <si>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</si>
  <si>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</si>
  <si>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</si>
  <si>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</si>
  <si>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</si>
  <si>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</si>
  <si>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</si>
  <si>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</si>
  <si>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</si>
  <si>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</si>
  <si>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</si>
  <si>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</si>
  <si>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</si>
  <si>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</si>
  <si>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</si>
  <si>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</si>
  <si>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</si>
  <si>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</si>
  <si>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</si>
  <si>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</si>
  <si>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</si>
  <si>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</si>
  <si>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</si>
  <si>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</si>
  <si>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</si>
  <si>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</si>
  <si>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</si>
  <si>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</si>
  <si>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</si>
  <si>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</si>
  <si>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</si>
  <si>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</si>
  <si>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</si>
  <si>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</si>
  <si>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</si>
  <si>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</si>
  <si>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</si>
  <si>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</si>
  <si>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</si>
  <si>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</si>
  <si>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</si>
  <si>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</si>
  <si>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</si>
  <si>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</si>
  <si>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</si>
  <si>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</si>
  <si>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</si>
  <si>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</si>
  <si>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</si>
  <si>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</si>
  <si>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</si>
  <si>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</si>
  <si>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</si>
  <si>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</si>
  <si>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</si>
  <si>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</si>
  <si>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</si>
  <si>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</si>
  <si>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</si>
  <si>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</si>
  <si>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</si>
  <si>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</si>
  <si>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</si>
  <si>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</si>
  <si>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</si>
  <si>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</si>
  <si>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</si>
  <si>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</si>
  <si>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</si>
  <si>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</si>
  <si>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</si>
  <si>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</si>
  <si>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</si>
  <si>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</si>
  <si>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</si>
  <si>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</si>
  <si>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</si>
  <si>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</si>
  <si>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</si>
  <si>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</si>
  <si>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</si>
  <si>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</si>
  <si>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</si>
  <si>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</si>
  <si>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</si>
  <si>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</si>
  <si>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</si>
  <si>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</si>
  <si>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</si>
  <si>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</si>
  <si>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</si>
  <si>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</si>
  <si>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</si>
  <si>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</si>
  <si>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</si>
  <si>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</si>
  <si>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</si>
  <si>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</si>
  <si>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</si>
  <si>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</si>
  <si>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</si>
  <si>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</si>
  <si>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</si>
  <si>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</si>
  <si>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</si>
  <si>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</si>
  <si>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</si>
  <si>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</si>
  <si>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</si>
  <si>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</si>
  <si>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</si>
  <si>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</si>
  <si>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</si>
  <si>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</si>
  <si>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</si>
  <si>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</si>
  <si>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</si>
  <si>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</si>
  <si>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</si>
  <si>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</si>
  <si>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</si>
  <si>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</si>
  <si>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</si>
  <si>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</si>
  <si>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</si>
  <si>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</si>
  <si>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</si>
  <si>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</si>
  <si>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</si>
  <si>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</si>
  <si>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이진용, ID : H1900166)</t>
  </si>
  <si>
    <t>2020년 04월 08일 10:25:45</t>
  </si>
  <si>
    <t>H1900166</t>
  </si>
  <si>
    <t>이진용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</si>
</sst>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70.139009999999999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1.6955963000000001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1.2300206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1255.9973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3564.5857000000001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122.872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104.32917999999999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12.780248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599.77229999999997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4.1136444000000001E-2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4.5426434999999996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29.100594999999998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322.57857999999999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99.411169999999998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9.4559999999999995</c:v>
                </c:pt>
                <c:pt idx="1">
                  <c:v>6.8879999999999999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8.6801729999999999</c:v>
                </c:pt>
                <c:pt idx="1">
                  <c:v>10.866586</c:v>
                </c:pt>
                <c:pt idx="2">
                  <c:v>10.271957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608.45556999999997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17.42981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79.076999999999998</c:v>
                </c:pt>
                <c:pt idx="1">
                  <c:v>6.524</c:v>
                </c:pt>
                <c:pt idx="2">
                  <c:v>14.398999999999999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2274.6291999999999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119.305824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497.25335999999999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2.9217997000000002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7735.0576000000001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16.415485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2.1242700000000001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260.42962999999997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1.2955459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17.871134000000001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2.1242700000000001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672.74149999999997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8.2857900000000004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이진용, ID : H1900166)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08일 10:25:45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6" t="s">
        <v>56</v>
      </c>
      <c r="B4" s="66"/>
      <c r="C4" s="66"/>
      <c r="D4" s="46"/>
      <c r="E4" s="68" t="s">
        <v>198</v>
      </c>
      <c r="F4" s="69"/>
      <c r="G4" s="69"/>
      <c r="H4" s="70"/>
      <c r="I4" s="46"/>
      <c r="J4" s="68" t="s">
        <v>199</v>
      </c>
      <c r="K4" s="69"/>
      <c r="L4" s="70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2274.6291999999999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70.139009999999999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29.100594999999998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79.076999999999998</v>
      </c>
      <c r="G8" s="59">
        <f>'DRIs DATA 입력'!G8</f>
        <v>6.524</v>
      </c>
      <c r="H8" s="59">
        <f>'DRIs DATA 입력'!H8</f>
        <v>14.398999999999999</v>
      </c>
      <c r="I8" s="46"/>
      <c r="J8" s="59" t="s">
        <v>216</v>
      </c>
      <c r="K8" s="59">
        <f>'DRIs DATA 입력'!K8</f>
        <v>9.4559999999999995</v>
      </c>
      <c r="L8" s="59">
        <f>'DRIs DATA 입력'!L8</f>
        <v>6.8879999999999999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608.45556999999997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17.42981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2.9217997000000002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260.42962999999997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119.305824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2.0057204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1.2955459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17.871134000000001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2.1242700000000001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672.74149999999997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8.2857900000000004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1.6955963000000001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1.2300206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497.25335999999999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1255.9973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7735.0576000000001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3564.5857000000001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122.872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104.32917999999999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 x14ac:dyDescent="0.3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16.415485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12.780248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599.77229999999997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4.1136444000000001E-2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4.5426434999999996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322.57857999999999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99.411169999999998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333</v>
      </c>
      <c r="G1" s="62" t="s">
        <v>276</v>
      </c>
      <c r="H1" s="61" t="s">
        <v>334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8" t="s">
        <v>279</v>
      </c>
      <c r="F4" s="69"/>
      <c r="G4" s="69"/>
      <c r="H4" s="70"/>
      <c r="J4" s="68" t="s">
        <v>280</v>
      </c>
      <c r="K4" s="69"/>
      <c r="L4" s="70"/>
      <c r="N4" s="66" t="s">
        <v>46</v>
      </c>
      <c r="O4" s="66"/>
      <c r="P4" s="66"/>
      <c r="Q4" s="66"/>
      <c r="R4" s="66"/>
      <c r="S4" s="66"/>
      <c r="U4" s="66" t="s">
        <v>281</v>
      </c>
      <c r="V4" s="66"/>
      <c r="W4" s="66"/>
      <c r="X4" s="66"/>
      <c r="Y4" s="66"/>
      <c r="Z4" s="66"/>
    </row>
    <row r="5" spans="1:27" x14ac:dyDescent="0.3">
      <c r="A5" s="64"/>
      <c r="B5" s="64" t="s">
        <v>282</v>
      </c>
      <c r="C5" s="64" t="s">
        <v>283</v>
      </c>
      <c r="E5" s="64"/>
      <c r="F5" s="64" t="s">
        <v>50</v>
      </c>
      <c r="G5" s="64" t="s">
        <v>284</v>
      </c>
      <c r="H5" s="64" t="s">
        <v>46</v>
      </c>
      <c r="J5" s="64"/>
      <c r="K5" s="64" t="s">
        <v>285</v>
      </c>
      <c r="L5" s="64" t="s">
        <v>286</v>
      </c>
      <c r="N5" s="64"/>
      <c r="O5" s="64" t="s">
        <v>287</v>
      </c>
      <c r="P5" s="64" t="s">
        <v>288</v>
      </c>
      <c r="Q5" s="64" t="s">
        <v>289</v>
      </c>
      <c r="R5" s="64" t="s">
        <v>290</v>
      </c>
      <c r="S5" s="64" t="s">
        <v>283</v>
      </c>
      <c r="U5" s="64"/>
      <c r="V5" s="64" t="s">
        <v>287</v>
      </c>
      <c r="W5" s="64" t="s">
        <v>288</v>
      </c>
      <c r="X5" s="64" t="s">
        <v>289</v>
      </c>
      <c r="Y5" s="64" t="s">
        <v>290</v>
      </c>
      <c r="Z5" s="64" t="s">
        <v>283</v>
      </c>
    </row>
    <row r="6" spans="1:27" x14ac:dyDescent="0.3">
      <c r="A6" s="64" t="s">
        <v>278</v>
      </c>
      <c r="B6" s="64">
        <v>2000</v>
      </c>
      <c r="C6" s="64">
        <v>2274.6291999999999</v>
      </c>
      <c r="E6" s="64" t="s">
        <v>291</v>
      </c>
      <c r="F6" s="64">
        <v>55</v>
      </c>
      <c r="G6" s="64">
        <v>15</v>
      </c>
      <c r="H6" s="64">
        <v>7</v>
      </c>
      <c r="J6" s="64" t="s">
        <v>291</v>
      </c>
      <c r="K6" s="64">
        <v>0.1</v>
      </c>
      <c r="L6" s="64">
        <v>4</v>
      </c>
      <c r="N6" s="64" t="s">
        <v>292</v>
      </c>
      <c r="O6" s="64">
        <v>45</v>
      </c>
      <c r="P6" s="64">
        <v>55</v>
      </c>
      <c r="Q6" s="64">
        <v>0</v>
      </c>
      <c r="R6" s="64">
        <v>0</v>
      </c>
      <c r="S6" s="64">
        <v>70.139009999999999</v>
      </c>
      <c r="U6" s="64" t="s">
        <v>293</v>
      </c>
      <c r="V6" s="64">
        <v>0</v>
      </c>
      <c r="W6" s="64">
        <v>0</v>
      </c>
      <c r="X6" s="64">
        <v>25</v>
      </c>
      <c r="Y6" s="64">
        <v>0</v>
      </c>
      <c r="Z6" s="64">
        <v>29.100594999999998</v>
      </c>
    </row>
    <row r="7" spans="1:27" x14ac:dyDescent="0.3">
      <c r="E7" s="64" t="s">
        <v>294</v>
      </c>
      <c r="F7" s="64">
        <v>65</v>
      </c>
      <c r="G7" s="64">
        <v>30</v>
      </c>
      <c r="H7" s="64">
        <v>20</v>
      </c>
      <c r="J7" s="64" t="s">
        <v>294</v>
      </c>
      <c r="K7" s="64">
        <v>1</v>
      </c>
      <c r="L7" s="64">
        <v>10</v>
      </c>
    </row>
    <row r="8" spans="1:27" x14ac:dyDescent="0.3">
      <c r="E8" s="64" t="s">
        <v>295</v>
      </c>
      <c r="F8" s="64">
        <v>79.076999999999998</v>
      </c>
      <c r="G8" s="64">
        <v>6.524</v>
      </c>
      <c r="H8" s="64">
        <v>14.398999999999999</v>
      </c>
      <c r="J8" s="64" t="s">
        <v>295</v>
      </c>
      <c r="K8" s="64">
        <v>9.4559999999999995</v>
      </c>
      <c r="L8" s="64">
        <v>6.8879999999999999</v>
      </c>
    </row>
    <row r="13" spans="1:27" x14ac:dyDescent="0.3">
      <c r="A13" s="65" t="s">
        <v>296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297</v>
      </c>
      <c r="B14" s="66"/>
      <c r="C14" s="66"/>
      <c r="D14" s="66"/>
      <c r="E14" s="66"/>
      <c r="F14" s="66"/>
      <c r="H14" s="66" t="s">
        <v>298</v>
      </c>
      <c r="I14" s="66"/>
      <c r="J14" s="66"/>
      <c r="K14" s="66"/>
      <c r="L14" s="66"/>
      <c r="M14" s="66"/>
      <c r="O14" s="66" t="s">
        <v>299</v>
      </c>
      <c r="P14" s="66"/>
      <c r="Q14" s="66"/>
      <c r="R14" s="66"/>
      <c r="S14" s="66"/>
      <c r="T14" s="66"/>
      <c r="V14" s="66" t="s">
        <v>300</v>
      </c>
      <c r="W14" s="66"/>
      <c r="X14" s="66"/>
      <c r="Y14" s="66"/>
      <c r="Z14" s="66"/>
      <c r="AA14" s="66"/>
    </row>
    <row r="15" spans="1:27" x14ac:dyDescent="0.3">
      <c r="A15" s="64"/>
      <c r="B15" s="64" t="s">
        <v>287</v>
      </c>
      <c r="C15" s="64" t="s">
        <v>288</v>
      </c>
      <c r="D15" s="64" t="s">
        <v>289</v>
      </c>
      <c r="E15" s="64" t="s">
        <v>290</v>
      </c>
      <c r="F15" s="64" t="s">
        <v>283</v>
      </c>
      <c r="H15" s="64"/>
      <c r="I15" s="64" t="s">
        <v>287</v>
      </c>
      <c r="J15" s="64" t="s">
        <v>288</v>
      </c>
      <c r="K15" s="64" t="s">
        <v>289</v>
      </c>
      <c r="L15" s="64" t="s">
        <v>290</v>
      </c>
      <c r="M15" s="64" t="s">
        <v>283</v>
      </c>
      <c r="O15" s="64"/>
      <c r="P15" s="64" t="s">
        <v>287</v>
      </c>
      <c r="Q15" s="64" t="s">
        <v>288</v>
      </c>
      <c r="R15" s="64" t="s">
        <v>289</v>
      </c>
      <c r="S15" s="64" t="s">
        <v>290</v>
      </c>
      <c r="T15" s="64" t="s">
        <v>283</v>
      </c>
      <c r="V15" s="64"/>
      <c r="W15" s="64" t="s">
        <v>287</v>
      </c>
      <c r="X15" s="64" t="s">
        <v>288</v>
      </c>
      <c r="Y15" s="64" t="s">
        <v>289</v>
      </c>
      <c r="Z15" s="64" t="s">
        <v>290</v>
      </c>
      <c r="AA15" s="64" t="s">
        <v>283</v>
      </c>
    </row>
    <row r="16" spans="1:27" x14ac:dyDescent="0.3">
      <c r="A16" s="64" t="s">
        <v>301</v>
      </c>
      <c r="B16" s="64">
        <v>500</v>
      </c>
      <c r="C16" s="64">
        <v>700</v>
      </c>
      <c r="D16" s="64">
        <v>0</v>
      </c>
      <c r="E16" s="64">
        <v>3000</v>
      </c>
      <c r="F16" s="64">
        <v>608.45556999999997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17.42981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2.9217997000000002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260.42962999999997</v>
      </c>
    </row>
    <row r="23" spans="1:62" x14ac:dyDescent="0.3">
      <c r="A23" s="65" t="s">
        <v>302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306</v>
      </c>
      <c r="W24" s="66"/>
      <c r="X24" s="66"/>
      <c r="Y24" s="66"/>
      <c r="Z24" s="66"/>
      <c r="AA24" s="66"/>
      <c r="AC24" s="66" t="s">
        <v>307</v>
      </c>
      <c r="AD24" s="66"/>
      <c r="AE24" s="66"/>
      <c r="AF24" s="66"/>
      <c r="AG24" s="66"/>
      <c r="AH24" s="66"/>
      <c r="AJ24" s="66" t="s">
        <v>308</v>
      </c>
      <c r="AK24" s="66"/>
      <c r="AL24" s="66"/>
      <c r="AM24" s="66"/>
      <c r="AN24" s="66"/>
      <c r="AO24" s="66"/>
      <c r="AQ24" s="66" t="s">
        <v>309</v>
      </c>
      <c r="AR24" s="66"/>
      <c r="AS24" s="66"/>
      <c r="AT24" s="66"/>
      <c r="AU24" s="66"/>
      <c r="AV24" s="66"/>
      <c r="AX24" s="66" t="s">
        <v>310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4"/>
      <c r="B25" s="64" t="s">
        <v>287</v>
      </c>
      <c r="C25" s="64" t="s">
        <v>288</v>
      </c>
      <c r="D25" s="64" t="s">
        <v>289</v>
      </c>
      <c r="E25" s="64" t="s">
        <v>290</v>
      </c>
      <c r="F25" s="64" t="s">
        <v>283</v>
      </c>
      <c r="H25" s="64"/>
      <c r="I25" s="64" t="s">
        <v>287</v>
      </c>
      <c r="J25" s="64" t="s">
        <v>288</v>
      </c>
      <c r="K25" s="64" t="s">
        <v>289</v>
      </c>
      <c r="L25" s="64" t="s">
        <v>290</v>
      </c>
      <c r="M25" s="64" t="s">
        <v>283</v>
      </c>
      <c r="O25" s="64"/>
      <c r="P25" s="64" t="s">
        <v>287</v>
      </c>
      <c r="Q25" s="64" t="s">
        <v>288</v>
      </c>
      <c r="R25" s="64" t="s">
        <v>289</v>
      </c>
      <c r="S25" s="64" t="s">
        <v>290</v>
      </c>
      <c r="T25" s="64" t="s">
        <v>283</v>
      </c>
      <c r="V25" s="64"/>
      <c r="W25" s="64" t="s">
        <v>287</v>
      </c>
      <c r="X25" s="64" t="s">
        <v>288</v>
      </c>
      <c r="Y25" s="64" t="s">
        <v>289</v>
      </c>
      <c r="Z25" s="64" t="s">
        <v>290</v>
      </c>
      <c r="AA25" s="64" t="s">
        <v>283</v>
      </c>
      <c r="AC25" s="64"/>
      <c r="AD25" s="64" t="s">
        <v>287</v>
      </c>
      <c r="AE25" s="64" t="s">
        <v>288</v>
      </c>
      <c r="AF25" s="64" t="s">
        <v>289</v>
      </c>
      <c r="AG25" s="64" t="s">
        <v>290</v>
      </c>
      <c r="AH25" s="64" t="s">
        <v>283</v>
      </c>
      <c r="AJ25" s="64"/>
      <c r="AK25" s="64" t="s">
        <v>287</v>
      </c>
      <c r="AL25" s="64" t="s">
        <v>288</v>
      </c>
      <c r="AM25" s="64" t="s">
        <v>289</v>
      </c>
      <c r="AN25" s="64" t="s">
        <v>290</v>
      </c>
      <c r="AO25" s="64" t="s">
        <v>283</v>
      </c>
      <c r="AQ25" s="64"/>
      <c r="AR25" s="64" t="s">
        <v>287</v>
      </c>
      <c r="AS25" s="64" t="s">
        <v>288</v>
      </c>
      <c r="AT25" s="64" t="s">
        <v>289</v>
      </c>
      <c r="AU25" s="64" t="s">
        <v>290</v>
      </c>
      <c r="AV25" s="64" t="s">
        <v>283</v>
      </c>
      <c r="AX25" s="64"/>
      <c r="AY25" s="64" t="s">
        <v>287</v>
      </c>
      <c r="AZ25" s="64" t="s">
        <v>288</v>
      </c>
      <c r="BA25" s="64" t="s">
        <v>289</v>
      </c>
      <c r="BB25" s="64" t="s">
        <v>290</v>
      </c>
      <c r="BC25" s="64" t="s">
        <v>283</v>
      </c>
      <c r="BE25" s="64"/>
      <c r="BF25" s="64" t="s">
        <v>287</v>
      </c>
      <c r="BG25" s="64" t="s">
        <v>288</v>
      </c>
      <c r="BH25" s="64" t="s">
        <v>289</v>
      </c>
      <c r="BI25" s="64" t="s">
        <v>290</v>
      </c>
      <c r="BJ25" s="64" t="s">
        <v>283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119.305824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2.0057204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1.2955459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17.871134000000001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2.1242700000000001</v>
      </c>
      <c r="AJ26" s="64" t="s">
        <v>312</v>
      </c>
      <c r="AK26" s="64">
        <v>320</v>
      </c>
      <c r="AL26" s="64">
        <v>400</v>
      </c>
      <c r="AM26" s="64">
        <v>0</v>
      </c>
      <c r="AN26" s="64">
        <v>1000</v>
      </c>
      <c r="AO26" s="64">
        <v>672.74149999999997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8.2857900000000004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1.6955963000000001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1.2300206</v>
      </c>
    </row>
    <row r="33" spans="1:68" x14ac:dyDescent="0.3">
      <c r="A33" s="65" t="s">
        <v>313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  <c r="BJ33" s="158"/>
      <c r="BK33" s="63"/>
      <c r="BL33" s="63"/>
      <c r="BM33" s="63"/>
      <c r="BN33" s="63"/>
      <c r="BO33" s="63"/>
      <c r="BP33" s="63"/>
    </row>
    <row r="34" spans="1:68" x14ac:dyDescent="0.3">
      <c r="A34" s="66" t="s">
        <v>177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178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317</v>
      </c>
      <c r="AK34" s="66"/>
      <c r="AL34" s="66"/>
      <c r="AM34" s="66"/>
      <c r="AN34" s="66"/>
      <c r="AO34" s="66"/>
    </row>
    <row r="35" spans="1:68" x14ac:dyDescent="0.3">
      <c r="A35" s="64"/>
      <c r="B35" s="64" t="s">
        <v>287</v>
      </c>
      <c r="C35" s="64" t="s">
        <v>288</v>
      </c>
      <c r="D35" s="64" t="s">
        <v>289</v>
      </c>
      <c r="E35" s="64" t="s">
        <v>290</v>
      </c>
      <c r="F35" s="64" t="s">
        <v>283</v>
      </c>
      <c r="H35" s="64"/>
      <c r="I35" s="64" t="s">
        <v>287</v>
      </c>
      <c r="J35" s="64" t="s">
        <v>288</v>
      </c>
      <c r="K35" s="64" t="s">
        <v>289</v>
      </c>
      <c r="L35" s="64" t="s">
        <v>290</v>
      </c>
      <c r="M35" s="64" t="s">
        <v>283</v>
      </c>
      <c r="O35" s="64"/>
      <c r="P35" s="64" t="s">
        <v>287</v>
      </c>
      <c r="Q35" s="64" t="s">
        <v>288</v>
      </c>
      <c r="R35" s="64" t="s">
        <v>289</v>
      </c>
      <c r="S35" s="64" t="s">
        <v>290</v>
      </c>
      <c r="T35" s="64" t="s">
        <v>283</v>
      </c>
      <c r="V35" s="64"/>
      <c r="W35" s="64" t="s">
        <v>287</v>
      </c>
      <c r="X35" s="64" t="s">
        <v>288</v>
      </c>
      <c r="Y35" s="64" t="s">
        <v>289</v>
      </c>
      <c r="Z35" s="64" t="s">
        <v>290</v>
      </c>
      <c r="AA35" s="64" t="s">
        <v>283</v>
      </c>
      <c r="AC35" s="64"/>
      <c r="AD35" s="64" t="s">
        <v>287</v>
      </c>
      <c r="AE35" s="64" t="s">
        <v>288</v>
      </c>
      <c r="AF35" s="64" t="s">
        <v>289</v>
      </c>
      <c r="AG35" s="64" t="s">
        <v>290</v>
      </c>
      <c r="AH35" s="64" t="s">
        <v>283</v>
      </c>
      <c r="AJ35" s="64"/>
      <c r="AK35" s="64" t="s">
        <v>287</v>
      </c>
      <c r="AL35" s="64" t="s">
        <v>288</v>
      </c>
      <c r="AM35" s="64" t="s">
        <v>289</v>
      </c>
      <c r="AN35" s="64" t="s">
        <v>290</v>
      </c>
      <c r="AO35" s="64" t="s">
        <v>283</v>
      </c>
    </row>
    <row r="36" spans="1:68" x14ac:dyDescent="0.3">
      <c r="A36" s="64" t="s">
        <v>17</v>
      </c>
      <c r="B36" s="64">
        <v>570</v>
      </c>
      <c r="C36" s="64">
        <v>700</v>
      </c>
      <c r="D36" s="64">
        <v>0</v>
      </c>
      <c r="E36" s="64">
        <v>2000</v>
      </c>
      <c r="F36" s="64">
        <v>497.25335999999999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1255.9973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7735.0576000000001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3564.5857000000001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122.872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104.32917999999999</v>
      </c>
    </row>
    <row r="43" spans="1:68" x14ac:dyDescent="0.3">
      <c r="A43" s="65" t="s">
        <v>318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319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321</v>
      </c>
      <c r="P44" s="66"/>
      <c r="Q44" s="66"/>
      <c r="R44" s="66"/>
      <c r="S44" s="66"/>
      <c r="T44" s="66"/>
      <c r="V44" s="66" t="s">
        <v>322</v>
      </c>
      <c r="W44" s="66"/>
      <c r="X44" s="66"/>
      <c r="Y44" s="66"/>
      <c r="Z44" s="66"/>
      <c r="AA44" s="66"/>
      <c r="AC44" s="66" t="s">
        <v>323</v>
      </c>
      <c r="AD44" s="66"/>
      <c r="AE44" s="66"/>
      <c r="AF44" s="66"/>
      <c r="AG44" s="66"/>
      <c r="AH44" s="66"/>
      <c r="AJ44" s="66" t="s">
        <v>324</v>
      </c>
      <c r="AK44" s="66"/>
      <c r="AL44" s="66"/>
      <c r="AM44" s="66"/>
      <c r="AN44" s="66"/>
      <c r="AO44" s="66"/>
      <c r="AQ44" s="66" t="s">
        <v>325</v>
      </c>
      <c r="AR44" s="66"/>
      <c r="AS44" s="66"/>
      <c r="AT44" s="66"/>
      <c r="AU44" s="66"/>
      <c r="AV44" s="66"/>
      <c r="AX44" s="66" t="s">
        <v>326</v>
      </c>
      <c r="AY44" s="66"/>
      <c r="AZ44" s="66"/>
      <c r="BA44" s="66"/>
      <c r="BB44" s="66"/>
      <c r="BC44" s="66"/>
      <c r="BE44" s="66" t="s">
        <v>327</v>
      </c>
      <c r="BF44" s="66"/>
      <c r="BG44" s="66"/>
      <c r="BH44" s="66"/>
      <c r="BI44" s="66"/>
      <c r="BJ44" s="66"/>
    </row>
    <row r="45" spans="1:68" x14ac:dyDescent="0.3">
      <c r="A45" s="64"/>
      <c r="B45" s="64" t="s">
        <v>287</v>
      </c>
      <c r="C45" s="64" t="s">
        <v>288</v>
      </c>
      <c r="D45" s="64" t="s">
        <v>289</v>
      </c>
      <c r="E45" s="64" t="s">
        <v>290</v>
      </c>
      <c r="F45" s="64" t="s">
        <v>283</v>
      </c>
      <c r="H45" s="64"/>
      <c r="I45" s="64" t="s">
        <v>287</v>
      </c>
      <c r="J45" s="64" t="s">
        <v>288</v>
      </c>
      <c r="K45" s="64" t="s">
        <v>289</v>
      </c>
      <c r="L45" s="64" t="s">
        <v>290</v>
      </c>
      <c r="M45" s="64" t="s">
        <v>283</v>
      </c>
      <c r="O45" s="64"/>
      <c r="P45" s="64" t="s">
        <v>287</v>
      </c>
      <c r="Q45" s="64" t="s">
        <v>288</v>
      </c>
      <c r="R45" s="64" t="s">
        <v>289</v>
      </c>
      <c r="S45" s="64" t="s">
        <v>290</v>
      </c>
      <c r="T45" s="64" t="s">
        <v>283</v>
      </c>
      <c r="V45" s="64"/>
      <c r="W45" s="64" t="s">
        <v>287</v>
      </c>
      <c r="X45" s="64" t="s">
        <v>288</v>
      </c>
      <c r="Y45" s="64" t="s">
        <v>289</v>
      </c>
      <c r="Z45" s="64" t="s">
        <v>290</v>
      </c>
      <c r="AA45" s="64" t="s">
        <v>283</v>
      </c>
      <c r="AC45" s="64"/>
      <c r="AD45" s="64" t="s">
        <v>287</v>
      </c>
      <c r="AE45" s="64" t="s">
        <v>288</v>
      </c>
      <c r="AF45" s="64" t="s">
        <v>289</v>
      </c>
      <c r="AG45" s="64" t="s">
        <v>290</v>
      </c>
      <c r="AH45" s="64" t="s">
        <v>283</v>
      </c>
      <c r="AJ45" s="64"/>
      <c r="AK45" s="64" t="s">
        <v>287</v>
      </c>
      <c r="AL45" s="64" t="s">
        <v>288</v>
      </c>
      <c r="AM45" s="64" t="s">
        <v>289</v>
      </c>
      <c r="AN45" s="64" t="s">
        <v>290</v>
      </c>
      <c r="AO45" s="64" t="s">
        <v>283</v>
      </c>
      <c r="AQ45" s="64"/>
      <c r="AR45" s="64" t="s">
        <v>287</v>
      </c>
      <c r="AS45" s="64" t="s">
        <v>288</v>
      </c>
      <c r="AT45" s="64" t="s">
        <v>289</v>
      </c>
      <c r="AU45" s="64" t="s">
        <v>290</v>
      </c>
      <c r="AV45" s="64" t="s">
        <v>283</v>
      </c>
      <c r="AX45" s="64"/>
      <c r="AY45" s="64" t="s">
        <v>287</v>
      </c>
      <c r="AZ45" s="64" t="s">
        <v>288</v>
      </c>
      <c r="BA45" s="64" t="s">
        <v>289</v>
      </c>
      <c r="BB45" s="64" t="s">
        <v>290</v>
      </c>
      <c r="BC45" s="64" t="s">
        <v>283</v>
      </c>
      <c r="BE45" s="64"/>
      <c r="BF45" s="64" t="s">
        <v>287</v>
      </c>
      <c r="BG45" s="64" t="s">
        <v>288</v>
      </c>
      <c r="BH45" s="64" t="s">
        <v>289</v>
      </c>
      <c r="BI45" s="64" t="s">
        <v>290</v>
      </c>
      <c r="BJ45" s="64" t="s">
        <v>283</v>
      </c>
    </row>
    <row r="46" spans="1:68" x14ac:dyDescent="0.3">
      <c r="A46" s="64" t="s">
        <v>23</v>
      </c>
      <c r="B46" s="64">
        <v>7</v>
      </c>
      <c r="C46" s="64">
        <v>9</v>
      </c>
      <c r="D46" s="64">
        <v>0</v>
      </c>
      <c r="E46" s="64">
        <v>45</v>
      </c>
      <c r="F46" s="64">
        <v>16.415485</v>
      </c>
      <c r="H46" s="64" t="s">
        <v>24</v>
      </c>
      <c r="I46" s="64">
        <v>7</v>
      </c>
      <c r="J46" s="64">
        <v>9</v>
      </c>
      <c r="K46" s="64">
        <v>0</v>
      </c>
      <c r="L46" s="64">
        <v>35</v>
      </c>
      <c r="M46" s="64">
        <v>12.780248</v>
      </c>
      <c r="O46" s="64" t="s">
        <v>328</v>
      </c>
      <c r="P46" s="64">
        <v>600</v>
      </c>
      <c r="Q46" s="64">
        <v>800</v>
      </c>
      <c r="R46" s="64">
        <v>0</v>
      </c>
      <c r="S46" s="64">
        <v>10000</v>
      </c>
      <c r="T46" s="64">
        <v>599.77229999999997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4.1136444000000001E-2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4.5426434999999996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322.57857999999999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99.411169999999998</v>
      </c>
      <c r="AX46" s="64" t="s">
        <v>329</v>
      </c>
      <c r="AY46" s="64"/>
      <c r="AZ46" s="64"/>
      <c r="BA46" s="64"/>
      <c r="BB46" s="64"/>
      <c r="BC46" s="64"/>
      <c r="BE46" s="64" t="s">
        <v>330</v>
      </c>
      <c r="BF46" s="64"/>
      <c r="BG46" s="64"/>
      <c r="BH46" s="64"/>
      <c r="BI46" s="64"/>
      <c r="BJ46" s="64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331</v>
      </c>
      <c r="D2" s="61">
        <v>67</v>
      </c>
      <c r="E2" s="61">
        <v>2274.6291999999999</v>
      </c>
      <c r="F2" s="61">
        <v>385.1909</v>
      </c>
      <c r="G2" s="61">
        <v>31.778888999999999</v>
      </c>
      <c r="H2" s="61">
        <v>16.643733999999998</v>
      </c>
      <c r="I2" s="61">
        <v>15.135154</v>
      </c>
      <c r="J2" s="61">
        <v>70.139009999999999</v>
      </c>
      <c r="K2" s="61">
        <v>42.228110000000001</v>
      </c>
      <c r="L2" s="61">
        <v>27.910896000000001</v>
      </c>
      <c r="M2" s="61">
        <v>29.100594999999998</v>
      </c>
      <c r="N2" s="61">
        <v>2.2674037999999999</v>
      </c>
      <c r="O2" s="61">
        <v>15.479822</v>
      </c>
      <c r="P2" s="61">
        <v>965.37</v>
      </c>
      <c r="Q2" s="61">
        <v>31.70776</v>
      </c>
      <c r="R2" s="61">
        <v>608.45556999999997</v>
      </c>
      <c r="S2" s="61">
        <v>57.221508</v>
      </c>
      <c r="T2" s="61">
        <v>6614.8086000000003</v>
      </c>
      <c r="U2" s="61">
        <v>2.9217997000000002</v>
      </c>
      <c r="V2" s="61">
        <v>17.42981</v>
      </c>
      <c r="W2" s="61">
        <v>260.42962999999997</v>
      </c>
      <c r="X2" s="61">
        <v>119.305824</v>
      </c>
      <c r="Y2" s="61">
        <v>2.0057204</v>
      </c>
      <c r="Z2" s="61">
        <v>1.2955459</v>
      </c>
      <c r="AA2" s="61">
        <v>17.871134000000001</v>
      </c>
      <c r="AB2" s="61">
        <v>2.1242700000000001</v>
      </c>
      <c r="AC2" s="61">
        <v>672.74149999999997</v>
      </c>
      <c r="AD2" s="61">
        <v>8.2857900000000004</v>
      </c>
      <c r="AE2" s="61">
        <v>1.6955963000000001</v>
      </c>
      <c r="AF2" s="61">
        <v>1.2300206</v>
      </c>
      <c r="AG2" s="61">
        <v>497.25335999999999</v>
      </c>
      <c r="AH2" s="61">
        <v>310.72964000000002</v>
      </c>
      <c r="AI2" s="61">
        <v>186.52370999999999</v>
      </c>
      <c r="AJ2" s="61">
        <v>1255.9973</v>
      </c>
      <c r="AK2" s="61">
        <v>7735.0576000000001</v>
      </c>
      <c r="AL2" s="61">
        <v>122.872</v>
      </c>
      <c r="AM2" s="61">
        <v>3564.5857000000001</v>
      </c>
      <c r="AN2" s="61">
        <v>104.32917999999999</v>
      </c>
      <c r="AO2" s="61">
        <v>16.415485</v>
      </c>
      <c r="AP2" s="61">
        <v>12.723915</v>
      </c>
      <c r="AQ2" s="61">
        <v>3.6915705000000001</v>
      </c>
      <c r="AR2" s="61">
        <v>12.780248</v>
      </c>
      <c r="AS2" s="61">
        <v>599.77229999999997</v>
      </c>
      <c r="AT2" s="61">
        <v>4.1136444000000001E-2</v>
      </c>
      <c r="AU2" s="61">
        <v>4.5426434999999996</v>
      </c>
      <c r="AV2" s="61">
        <v>322.57857999999999</v>
      </c>
      <c r="AW2" s="61">
        <v>99.411169999999998</v>
      </c>
      <c r="AX2" s="61">
        <v>0.11780342000000001</v>
      </c>
      <c r="AY2" s="61">
        <v>1.2413148000000001</v>
      </c>
      <c r="AZ2" s="61">
        <v>190.70854</v>
      </c>
      <c r="BA2" s="61">
        <v>29.827183000000002</v>
      </c>
      <c r="BB2" s="61">
        <v>8.6801729999999999</v>
      </c>
      <c r="BC2" s="61">
        <v>10.866586</v>
      </c>
      <c r="BD2" s="61">
        <v>10.271957</v>
      </c>
      <c r="BE2" s="61">
        <v>0.85966929999999997</v>
      </c>
      <c r="BF2" s="61">
        <v>3.5907445</v>
      </c>
      <c r="BG2" s="61">
        <v>4.5795576000000001E-4</v>
      </c>
      <c r="BH2" s="61">
        <v>4.8245930000000003E-3</v>
      </c>
      <c r="BI2" s="61">
        <v>3.72325E-3</v>
      </c>
      <c r="BJ2" s="61">
        <v>2.8767523999999999E-2</v>
      </c>
      <c r="BK2" s="61">
        <v>3.5227366999999997E-5</v>
      </c>
      <c r="BL2" s="61">
        <v>0.38867846</v>
      </c>
      <c r="BM2" s="61">
        <v>5.2780860000000001</v>
      </c>
      <c r="BN2" s="61">
        <v>1.6755414</v>
      </c>
      <c r="BO2" s="61">
        <v>76.890230000000003</v>
      </c>
      <c r="BP2" s="61">
        <v>15.711676000000001</v>
      </c>
      <c r="BQ2" s="61">
        <v>25.060627</v>
      </c>
      <c r="BR2" s="61">
        <v>84.096720000000005</v>
      </c>
      <c r="BS2" s="61">
        <v>16.74737</v>
      </c>
      <c r="BT2" s="61">
        <v>20.230726000000001</v>
      </c>
      <c r="BU2" s="61">
        <v>0.10402181000000001</v>
      </c>
      <c r="BV2" s="61">
        <v>5.1028848000000002E-2</v>
      </c>
      <c r="BW2" s="61">
        <v>1.2955422000000001</v>
      </c>
      <c r="BX2" s="61">
        <v>1.6519497999999999</v>
      </c>
      <c r="BY2" s="61">
        <v>7.5206703999999999E-2</v>
      </c>
      <c r="BZ2" s="61">
        <v>3.920304E-4</v>
      </c>
      <c r="CA2" s="61">
        <v>0.47480080000000002</v>
      </c>
      <c r="CB2" s="61">
        <v>2.5184713000000001E-2</v>
      </c>
      <c r="CC2" s="61">
        <v>0.107523546</v>
      </c>
      <c r="CD2" s="61">
        <v>1.5753334999999999</v>
      </c>
      <c r="CE2" s="61">
        <v>3.6080856000000001E-2</v>
      </c>
      <c r="CF2" s="61">
        <v>0.35200690000000001</v>
      </c>
      <c r="CG2" s="61">
        <v>0</v>
      </c>
      <c r="CH2" s="61">
        <v>2.9865510000000001E-2</v>
      </c>
      <c r="CI2" s="61">
        <v>2.5328759999999999E-3</v>
      </c>
      <c r="CJ2" s="61">
        <v>3.5611100000000002</v>
      </c>
      <c r="CK2" s="61">
        <v>8.0385960000000003E-3</v>
      </c>
      <c r="CL2" s="61">
        <v>0.91712075000000004</v>
      </c>
      <c r="CM2" s="61">
        <v>4.8669685999999999</v>
      </c>
      <c r="CN2" s="61">
        <v>2812.2627000000002</v>
      </c>
      <c r="CO2" s="61">
        <v>4750.1480000000001</v>
      </c>
      <c r="CP2" s="61">
        <v>2430.9497000000001</v>
      </c>
      <c r="CQ2" s="61">
        <v>983.32024999999999</v>
      </c>
      <c r="CR2" s="61">
        <v>528.64089999999999</v>
      </c>
      <c r="CS2" s="61">
        <v>614.61369999999999</v>
      </c>
      <c r="CT2" s="61">
        <v>2682.1642999999999</v>
      </c>
      <c r="CU2" s="61">
        <v>1460.6251</v>
      </c>
      <c r="CV2" s="61">
        <v>1922.3945000000001</v>
      </c>
      <c r="CW2" s="61">
        <v>1630.2529</v>
      </c>
      <c r="CX2" s="61">
        <v>503.68353000000002</v>
      </c>
      <c r="CY2" s="61">
        <v>3789.8218000000002</v>
      </c>
      <c r="CZ2" s="61">
        <v>1641.8475000000001</v>
      </c>
      <c r="DA2" s="61">
        <v>4114.826</v>
      </c>
      <c r="DB2" s="61">
        <v>4289.9984999999997</v>
      </c>
      <c r="DC2" s="61">
        <v>5576.9345999999996</v>
      </c>
      <c r="DD2" s="61">
        <v>7878.9080000000004</v>
      </c>
      <c r="DE2" s="61">
        <v>1645.9697000000001</v>
      </c>
      <c r="DF2" s="61">
        <v>4528.3633</v>
      </c>
      <c r="DG2" s="61">
        <v>1875.6242999999999</v>
      </c>
      <c r="DH2" s="61">
        <v>118.71819000000001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29.827183000000002</v>
      </c>
      <c r="B6">
        <f>BB2</f>
        <v>8.6801729999999999</v>
      </c>
      <c r="C6">
        <f>BC2</f>
        <v>10.866586</v>
      </c>
      <c r="D6">
        <f>BD2</f>
        <v>10.271957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55">
        <v>19134</v>
      </c>
      <c r="C2" s="56">
        <f ca="1">YEAR(TODAY())-YEAR(B2)+IF(TODAY()&gt;=DATE(YEAR(TODAY()),MONTH(B2),DAY(B2)),0,-1)</f>
        <v>67</v>
      </c>
      <c r="E2" s="52">
        <v>170</v>
      </c>
      <c r="F2" s="53" t="s">
        <v>39</v>
      </c>
      <c r="G2" s="52">
        <v>73</v>
      </c>
      <c r="H2" s="51" t="s">
        <v>41</v>
      </c>
      <c r="I2" s="71">
        <f>ROUND(G3/E3^2,1)</f>
        <v>25.3</v>
      </c>
    </row>
    <row r="3" spans="1:9" x14ac:dyDescent="0.3">
      <c r="E3" s="51">
        <f>E2/100</f>
        <v>1.7</v>
      </c>
      <c r="F3" s="51" t="s">
        <v>40</v>
      </c>
      <c r="G3" s="51">
        <f>G2</f>
        <v>73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60">
        <v>43921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이진용, ID : H1900166)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2020년 04월 08일 10:25:45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tabSelected="1"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6" t="s">
        <v>196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 x14ac:dyDescent="0.3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 x14ac:dyDescent="0.35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 x14ac:dyDescent="0.3">
      <c r="A5" s="6"/>
      <c r="B5" s="74" t="s">
        <v>332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 x14ac:dyDescent="0.3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 x14ac:dyDescent="0.3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 x14ac:dyDescent="0.3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 x14ac:dyDescent="0.3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 x14ac:dyDescent="0.3">
      <c r="C10" s="84" t="s">
        <v>30</v>
      </c>
      <c r="D10" s="84"/>
      <c r="E10" s="85"/>
      <c r="F10" s="88">
        <f>'개인정보 및 신체계측 입력'!B5</f>
        <v>43921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 x14ac:dyDescent="0.35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 x14ac:dyDescent="0.3">
      <c r="C12" s="84" t="s">
        <v>32</v>
      </c>
      <c r="D12" s="84"/>
      <c r="E12" s="85"/>
      <c r="F12" s="93">
        <f ca="1">'개인정보 및 신체계측 입력'!C2</f>
        <v>67</v>
      </c>
      <c r="G12" s="93"/>
      <c r="H12" s="93"/>
      <c r="I12" s="93"/>
      <c r="K12" s="122">
        <f>'개인정보 및 신체계측 입력'!E2</f>
        <v>170</v>
      </c>
      <c r="L12" s="123"/>
      <c r="M12" s="116">
        <f>'개인정보 및 신체계측 입력'!G2</f>
        <v>73</v>
      </c>
      <c r="N12" s="117"/>
      <c r="O12" s="112" t="s">
        <v>271</v>
      </c>
      <c r="P12" s="106"/>
      <c r="Q12" s="89">
        <f>'개인정보 및 신체계측 입력'!I2</f>
        <v>25.3</v>
      </c>
      <c r="R12" s="89"/>
      <c r="S12" s="89"/>
    </row>
    <row r="13" spans="1:19" ht="18" customHeight="1" thickBot="1" x14ac:dyDescent="0.35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 x14ac:dyDescent="0.3">
      <c r="C14" s="86" t="s">
        <v>31</v>
      </c>
      <c r="D14" s="86"/>
      <c r="E14" s="87"/>
      <c r="F14" s="90" t="str">
        <f>MID('DRIs DATA'!B1,28,3)</f>
        <v>이진용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 x14ac:dyDescent="0.35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8" t="s">
        <v>42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 x14ac:dyDescent="0.35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79" t="s">
        <v>43</v>
      </c>
      <c r="E36" s="79"/>
      <c r="F36" s="79"/>
      <c r="G36" s="79"/>
      <c r="H36" s="79"/>
      <c r="I36" s="34">
        <f>'DRIs DATA'!F8</f>
        <v>79.076999999999998</v>
      </c>
      <c r="J36" s="82" t="s">
        <v>44</v>
      </c>
      <c r="K36" s="82"/>
      <c r="L36" s="82"/>
      <c r="M36" s="82"/>
      <c r="N36" s="35"/>
      <c r="O36" s="102" t="s">
        <v>45</v>
      </c>
      <c r="P36" s="102"/>
      <c r="Q36" s="102"/>
      <c r="R36" s="102"/>
      <c r="S36" s="102"/>
      <c r="T36" s="6"/>
    </row>
    <row r="37" spans="2:20" ht="18" customHeight="1" x14ac:dyDescent="0.3">
      <c r="B37" s="12"/>
      <c r="C37" s="100" t="s">
        <v>182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 x14ac:dyDescent="0.3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 x14ac:dyDescent="0.35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79" t="s">
        <v>43</v>
      </c>
      <c r="E41" s="79"/>
      <c r="F41" s="79"/>
      <c r="G41" s="79"/>
      <c r="H41" s="79"/>
      <c r="I41" s="34">
        <f>'DRIs DATA'!G8</f>
        <v>6.524</v>
      </c>
      <c r="J41" s="82" t="s">
        <v>44</v>
      </c>
      <c r="K41" s="82"/>
      <c r="L41" s="82"/>
      <c r="M41" s="82"/>
      <c r="N41" s="35"/>
      <c r="O41" s="83" t="s">
        <v>49</v>
      </c>
      <c r="P41" s="83"/>
      <c r="Q41" s="83"/>
      <c r="R41" s="83"/>
      <c r="S41" s="83"/>
      <c r="T41" s="6"/>
    </row>
    <row r="42" spans="2:20" ht="18" customHeight="1" x14ac:dyDescent="0.3">
      <c r="B42" s="6"/>
      <c r="C42" s="104" t="s">
        <v>184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 x14ac:dyDescent="0.3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 x14ac:dyDescent="0.35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3" t="s">
        <v>43</v>
      </c>
      <c r="E46" s="103"/>
      <c r="F46" s="103"/>
      <c r="G46" s="103"/>
      <c r="H46" s="103"/>
      <c r="I46" s="34">
        <f>'DRIs DATA'!H8</f>
        <v>14.398999999999999</v>
      </c>
      <c r="J46" s="82" t="s">
        <v>44</v>
      </c>
      <c r="K46" s="82"/>
      <c r="L46" s="82"/>
      <c r="M46" s="82"/>
      <c r="N46" s="35"/>
      <c r="O46" s="83" t="s">
        <v>48</v>
      </c>
      <c r="P46" s="83"/>
      <c r="Q46" s="83"/>
      <c r="R46" s="83"/>
      <c r="S46" s="83"/>
      <c r="T46" s="6"/>
    </row>
    <row r="47" spans="2:20" ht="18" customHeight="1" x14ac:dyDescent="0.3">
      <c r="B47" s="6"/>
      <c r="C47" s="104" t="s">
        <v>183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 x14ac:dyDescent="0.35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8" t="s">
        <v>191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 x14ac:dyDescent="0.35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8" t="s">
        <v>164</v>
      </c>
      <c r="D69" s="78"/>
      <c r="E69" s="78"/>
      <c r="F69" s="78"/>
      <c r="G69" s="78"/>
      <c r="H69" s="79" t="s">
        <v>170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1" t="s">
        <v>165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8" t="s">
        <v>51</v>
      </c>
      <c r="D72" s="78"/>
      <c r="E72" s="78"/>
      <c r="F72" s="78"/>
      <c r="G72" s="78"/>
      <c r="H72" s="38"/>
      <c r="I72" s="79" t="s">
        <v>52</v>
      </c>
      <c r="J72" s="79"/>
      <c r="K72" s="36">
        <f>ROUND('DRIs DATA'!L8,1)</f>
        <v>6.9</v>
      </c>
      <c r="L72" s="36" t="s">
        <v>53</v>
      </c>
      <c r="M72" s="36">
        <f>ROUND('DRIs DATA'!K8,1)</f>
        <v>9.5</v>
      </c>
      <c r="N72" s="82" t="s">
        <v>54</v>
      </c>
      <c r="O72" s="82"/>
      <c r="P72" s="82"/>
      <c r="Q72" s="82"/>
      <c r="R72" s="39"/>
      <c r="S72" s="35"/>
      <c r="T72" s="6"/>
    </row>
    <row r="73" spans="2:21" ht="18" customHeight="1" x14ac:dyDescent="0.3">
      <c r="B73" s="6"/>
      <c r="C73" s="104" t="s">
        <v>181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 x14ac:dyDescent="0.35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8" t="s">
        <v>192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 x14ac:dyDescent="0.35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5" t="s">
        <v>168</v>
      </c>
      <c r="C80" s="95"/>
      <c r="D80" s="95"/>
      <c r="E80" s="95"/>
      <c r="F80" s="21"/>
      <c r="G80" s="21"/>
      <c r="H80" s="21"/>
      <c r="L80" s="95" t="s">
        <v>172</v>
      </c>
      <c r="M80" s="95"/>
      <c r="N80" s="95"/>
      <c r="O80" s="95"/>
      <c r="P80" s="95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6" t="s">
        <v>268</v>
      </c>
      <c r="C93" s="97"/>
      <c r="D93" s="97"/>
      <c r="E93" s="97"/>
      <c r="F93" s="97"/>
      <c r="G93" s="97"/>
      <c r="H93" s="97"/>
      <c r="I93" s="97"/>
      <c r="J93" s="98"/>
      <c r="L93" s="96" t="s">
        <v>175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 x14ac:dyDescent="0.3">
      <c r="B94" s="157" t="s">
        <v>171</v>
      </c>
      <c r="C94" s="155"/>
      <c r="D94" s="155"/>
      <c r="E94" s="155"/>
      <c r="F94" s="153">
        <f>ROUND('DRIs DATA'!F16/'DRIs DATA'!C16*100,2)</f>
        <v>81.13</v>
      </c>
      <c r="G94" s="153"/>
      <c r="H94" s="155" t="s">
        <v>167</v>
      </c>
      <c r="I94" s="155"/>
      <c r="J94" s="156"/>
      <c r="L94" s="157" t="s">
        <v>171</v>
      </c>
      <c r="M94" s="155"/>
      <c r="N94" s="155"/>
      <c r="O94" s="155"/>
      <c r="P94" s="155"/>
      <c r="Q94" s="23">
        <f>ROUND('DRIs DATA'!M16/'DRIs DATA'!K16*100,2)</f>
        <v>145.25</v>
      </c>
      <c r="R94" s="155" t="s">
        <v>167</v>
      </c>
      <c r="S94" s="155"/>
      <c r="T94" s="15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1" t="s">
        <v>180</v>
      </c>
      <c r="C96" s="142"/>
      <c r="D96" s="142"/>
      <c r="E96" s="142"/>
      <c r="F96" s="142"/>
      <c r="G96" s="142"/>
      <c r="H96" s="142"/>
      <c r="I96" s="142"/>
      <c r="J96" s="143"/>
      <c r="L96" s="147" t="s">
        <v>173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 x14ac:dyDescent="0.3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 x14ac:dyDescent="0.3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 x14ac:dyDescent="0.3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 x14ac:dyDescent="0.3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 x14ac:dyDescent="0.35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8" t="s">
        <v>193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 x14ac:dyDescent="0.35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5" t="s">
        <v>169</v>
      </c>
      <c r="C107" s="95"/>
      <c r="D107" s="95"/>
      <c r="E107" s="95"/>
      <c r="F107" s="6"/>
      <c r="G107" s="6"/>
      <c r="H107" s="6"/>
      <c r="I107" s="6"/>
      <c r="L107" s="95" t="s">
        <v>270</v>
      </c>
      <c r="M107" s="95"/>
      <c r="N107" s="95"/>
      <c r="O107" s="95"/>
      <c r="P107" s="95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9" t="s">
        <v>264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265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 x14ac:dyDescent="0.3">
      <c r="B121" s="43" t="s">
        <v>171</v>
      </c>
      <c r="C121" s="16"/>
      <c r="D121" s="16"/>
      <c r="E121" s="15"/>
      <c r="F121" s="153">
        <f>ROUND('DRIs DATA'!F26/'DRIs DATA'!C26*100,2)</f>
        <v>119.31</v>
      </c>
      <c r="G121" s="153"/>
      <c r="H121" s="155" t="s">
        <v>166</v>
      </c>
      <c r="I121" s="155"/>
      <c r="J121" s="156"/>
      <c r="L121" s="42" t="s">
        <v>171</v>
      </c>
      <c r="M121" s="20"/>
      <c r="N121" s="20"/>
      <c r="O121" s="23"/>
      <c r="P121" s="6"/>
      <c r="Q121" s="58">
        <f>ROUND('DRIs DATA'!AH26/'DRIs DATA'!AE26*100,2)</f>
        <v>141.62</v>
      </c>
      <c r="R121" s="155" t="s">
        <v>166</v>
      </c>
      <c r="S121" s="155"/>
      <c r="T121" s="15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4" t="s">
        <v>174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269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 x14ac:dyDescent="0.3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 x14ac:dyDescent="0.3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 x14ac:dyDescent="0.3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 x14ac:dyDescent="0.3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7.25" thickBot="1" x14ac:dyDescent="0.35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8" t="s">
        <v>262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263</v>
      </c>
      <c r="P130" s="129"/>
      <c r="Q130" s="129"/>
      <c r="R130" s="129"/>
      <c r="S130" s="129"/>
      <c r="T130" s="130"/>
    </row>
    <row r="131" spans="2:21" ht="18" customHeight="1" thickBot="1" x14ac:dyDescent="0.35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8" t="s">
        <v>194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 x14ac:dyDescent="0.35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5" t="s">
        <v>177</v>
      </c>
      <c r="C158" s="95"/>
      <c r="D158" s="95"/>
      <c r="E158" s="6"/>
      <c r="F158" s="6"/>
      <c r="G158" s="6"/>
      <c r="H158" s="6"/>
      <c r="I158" s="6"/>
      <c r="L158" s="95" t="s">
        <v>178</v>
      </c>
      <c r="M158" s="95"/>
      <c r="N158" s="95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9" t="s">
        <v>266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176</v>
      </c>
      <c r="M171" s="110"/>
      <c r="N171" s="110"/>
      <c r="O171" s="110"/>
      <c r="P171" s="110"/>
      <c r="Q171" s="110"/>
      <c r="R171" s="110"/>
      <c r="S171" s="111"/>
    </row>
    <row r="172" spans="2:19" ht="18" customHeight="1" x14ac:dyDescent="0.3">
      <c r="B172" s="42" t="s">
        <v>171</v>
      </c>
      <c r="C172" s="20"/>
      <c r="D172" s="20"/>
      <c r="E172" s="6"/>
      <c r="F172" s="153">
        <f>ROUND('DRIs DATA'!F36/'DRIs DATA'!C36*100,2)</f>
        <v>62.16</v>
      </c>
      <c r="G172" s="153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515.66999999999996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4" t="s">
        <v>185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187</v>
      </c>
      <c r="M174" s="135"/>
      <c r="N174" s="135"/>
      <c r="O174" s="135"/>
      <c r="P174" s="135"/>
      <c r="Q174" s="135"/>
      <c r="R174" s="135"/>
      <c r="S174" s="136"/>
    </row>
    <row r="175" spans="2:19" ht="18" customHeight="1" x14ac:dyDescent="0.3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 x14ac:dyDescent="0.3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 x14ac:dyDescent="0.3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 x14ac:dyDescent="0.3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 x14ac:dyDescent="0.3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 x14ac:dyDescent="0.35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 x14ac:dyDescent="0.35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 x14ac:dyDescent="0.3">
      <c r="B183" s="95" t="s">
        <v>179</v>
      </c>
      <c r="C183" s="95"/>
      <c r="D183" s="95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9" t="s">
        <v>267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3">
        <f>ROUND('DRIs DATA'!F46/'DRIs DATA'!C46*100,2)</f>
        <v>164.15</v>
      </c>
      <c r="G197" s="153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4" t="s">
        <v>186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 x14ac:dyDescent="0.3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 x14ac:dyDescent="0.3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 x14ac:dyDescent="0.3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 x14ac:dyDescent="0.3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 x14ac:dyDescent="0.35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 x14ac:dyDescent="0.35">
      <c r="K205" s="10"/>
    </row>
    <row r="206" spans="2:20" ht="18" customHeight="1" x14ac:dyDescent="0.3">
      <c r="B206" s="128" t="s">
        <v>195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 x14ac:dyDescent="0.35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4" t="s">
        <v>188</v>
      </c>
      <c r="C209" s="154"/>
      <c r="D209" s="154"/>
      <c r="E209" s="154"/>
      <c r="F209" s="154"/>
      <c r="G209" s="154"/>
      <c r="H209" s="154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0" t="s">
        <v>190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2020-04-08T02:05:59Z</cp:lastPrinted>
  <dcterms:created xsi:type="dcterms:W3CDTF">2015-06-13T08:19:18Z</dcterms:created>
  <dcterms:modified xsi:type="dcterms:W3CDTF">2020-04-08T02:12:27Z</dcterms:modified>
</cp:coreProperties>
</file>