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8691789-A6C0-45FA-8079-64F2E4FBFC86}" xr6:coauthVersionLast="45" xr6:coauthVersionMax="45" xr10:uidLastSave="{00000000-0000-0000-0000-000000000000}"/>
  <bookViews>
    <workbookView xWindow="31050" yWindow="225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<sst xmlns="http://schemas.openxmlformats.org/spreadsheetml/2006/main" count="692" uniqueCount="337">
  <si>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</si>
  <si>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</si>
  <si>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</si>
  <si>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</si>
  <si>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</si>
  <si>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</si>
  <si>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</si>
  <si>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</si>
  <si>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</si>
  <si>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</si>
  <si>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</si>
  <si>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</si>
  <si>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</si>
  <si>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</si>
  <si>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</si>
  <si>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</si>
  <si>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</si>
  <si>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</si>
  <si>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</si>
  <si>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</si>
  <si>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</si>
  <si>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</si>
  <si>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</si>
  <si>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</si>
  <si>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</si>
  <si>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</si>
  <si>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</si>
  <si>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</si>
  <si>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</si>
  <si>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</si>
  <si>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</si>
  <si>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</si>
  <si>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</si>
  <si>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</si>
  <si>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</si>
  <si>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</si>
  <si>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</si>
  <si>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</si>
  <si>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</si>
  <si>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</si>
  <si>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</si>
  <si>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</si>
  <si>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</si>
  <si>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</si>
  <si>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</si>
  <si>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</si>
  <si>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</si>
  <si>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</si>
  <si>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</si>
  <si>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</si>
  <si>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</si>
  <si>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</si>
  <si>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</si>
  <si>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</si>
  <si>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</si>
  <si>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</si>
  <si>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</si>
  <si>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</si>
  <si>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</si>
  <si>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</si>
  <si>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</si>
  <si>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</si>
  <si>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</si>
  <si>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</si>
  <si>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</si>
  <si>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</si>
  <si>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</si>
  <si>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</si>
  <si>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</si>
  <si>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</si>
  <si>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</si>
  <si>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</si>
  <si>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</si>
  <si>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</si>
  <si>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</si>
  <si>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</si>
  <si>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</si>
  <si>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</si>
  <si>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</si>
  <si>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</si>
  <si>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</si>
  <si>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</si>
  <si>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</si>
  <si>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</si>
  <si>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</si>
  <si>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</si>
  <si>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</si>
  <si>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</si>
  <si>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</si>
  <si>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</si>
  <si>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</si>
  <si>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</si>
  <si>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</si>
  <si>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</si>
  <si>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</si>
  <si>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</si>
  <si>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</si>
  <si>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</si>
  <si>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</si>
  <si>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</si>
  <si>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</si>
  <si>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</si>
  <si>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</si>
  <si>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</si>
  <si>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</si>
  <si>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</si>
  <si>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</si>
  <si>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</si>
  <si>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</si>
  <si>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</si>
  <si>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</si>
  <si>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</si>
  <si>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</si>
  <si>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</si>
  <si>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</si>
  <si>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</si>
  <si>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</si>
  <si>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</si>
  <si>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</si>
  <si>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</si>
  <si>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</si>
  <si>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</si>
  <si>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</si>
  <si>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</si>
  <si>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</si>
  <si>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</si>
  <si>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</si>
  <si>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</si>
  <si>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</si>
  <si>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</si>
  <si>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</si>
  <si>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</si>
  <si>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</si>
  <si>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</si>
  <si>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</si>
  <si>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</si>
  <si>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</si>
  <si>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</si>
  <si>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</si>
  <si>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</si>
  <si>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</si>
  <si>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</si>
  <si>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</si>
  <si>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</si>
  <si>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</si>
  <si>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</si>
  <si>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</si>
  <si>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</si>
  <si>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</si>
  <si>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</si>
  <si>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</si>
  <si>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</si>
  <si>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</si>
  <si>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</si>
  <si>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</si>
  <si>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</si>
  <si>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</si>
  <si>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</si>
  <si>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</si>
  <si>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</si>
  <si>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</si>
  <si>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</si>
  <si>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</si>
  <si>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</si>
  <si>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</si>
  <si>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</si>
  <si>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</si>
  <si>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</si>
  <si>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</si>
  <si>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</si>
  <si>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</si>
  <si>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</si>
  <si>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</si>
  <si>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</si>
  <si>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</si>
  <si>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</si>
  <si>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</si>
  <si>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</si>
  <si>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</si>
  <si>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</si>
  <si>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</si>
  <si>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</si>
  <si>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</si>
  <si>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</si>
  <si>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</si>
  <si>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</si>
  <si>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</si>
  <si>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</si>
  <si>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</si>
  <si>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</si>
  <si>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</si>
  <si>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</si>
  <si>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</si>
  <si>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</si>
  <si>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</si>
  <si>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</si>
  <si>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</si>
  <si>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</si>
  <si>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</si>
  <si>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</si>
  <si>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</si>
  <si>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</si>
  <si>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</si>
  <si>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</si>
  <si>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</si>
  <si>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</si>
  <si>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</si>
  <si>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</si>
  <si>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</si>
  <si>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</si>
  <si>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</si>
  <si>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</si>
  <si>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</si>
  <si>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</si>
  <si>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</si>
  <si>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</si>
  <si>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</si>
  <si>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</si>
  <si>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</si>
  <si>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</si>
  <si>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</si>
  <si>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</si>
  <si>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</si>
  <si>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</si>
  <si>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</si>
  <si>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</si>
  <si>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</si>
  <si>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</si>
  <si>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</si>
  <si>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</si>
  <si>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</si>
  <si>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</si>
  <si>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</si>
  <si>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</si>
  <si>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</si>
  <si>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</si>
  <si>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</si>
  <si>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</si>
  <si>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</si>
  <si>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</si>
  <si>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</si>
  <si>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</si>
  <si>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</si>
  <si>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</si>
  <si>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</si>
  <si>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</si>
  <si>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</si>
  <si>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</si>
  <si>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</si>
  <si>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</si>
  <si>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</si>
  <si>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</si>
  <si>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</si>
  <si>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</si>
  <si>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</si>
  <si>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</si>
  <si>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</si>
  <si>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</si>
  <si>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</si>
  <si>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</si>
  <si>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</si>
  <si>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</si>
  <si>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</si>
  <si>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</si>
  <si>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</si>
  <si>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</si>
  <si>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</si>
  <si>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</si>
  <si>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</si>
  <si>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</si>
  <si>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</si>
  <si>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</si>
  <si>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</si>
  <si>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</si>
  <si>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</si>
  <si>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</si>
  <si>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</si>
  <si>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</si>
  <si>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</si>
  <si>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</si>
  <si>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</si>
  <si>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</si>
  <si>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</si>
  <si>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</si>
  <si>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</si>
  <si>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</si>
  <si>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</si>
  <si>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</si>
  <si>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</si>
  <si>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</si>
  <si>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</si>
  <si>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</si>
  <si>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</si>
  <si>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</si>
  <si>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</si>
  <si>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</si>
  <si>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</si>
  <si>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</si>
  <si>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</si>
  <si>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</si>
  <si>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</si>
  <si>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</si>
  <si>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</si>
  <si>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</si>
  <si>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</si>
  <si>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</si>
  <si>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</si>
  <si>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</si>
  <si>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</si>
  <si>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</si>
  <si>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</si>
  <si>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</si>
  <si>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</si>
  <si>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</si>
  <si>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</si>
  <si>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</si>
  <si>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</si>
  <si>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</si>
  <si>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</si>
  <si>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</si>
  <si>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</si>
  <si>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</si>
  <si>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</si>
  <si>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</si>
  <si>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</si>
  <si>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</si>
  <si>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</si>
  <si>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</si>
  <si>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</si>
  <si>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</si>
  <si>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</si>
  <si>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</si>
  <si>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이경자, ID : H1900168)</t>
  </si>
  <si>
    <t>2020년 04월 08일 10:27:29</t>
  </si>
  <si>
    <t>H1900168</t>
  </si>
  <si>
    <t>이경자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</si>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</sst>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79.573890000000006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3.4903529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3.7586517000000002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1474.8416999999999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4316.8829999999998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201.6824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142.46866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13.397712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1879.3085000000001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0.19337219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4.5385293999999998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36.458359999999999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260.51947000000001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99.211780000000005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5.8419999999999996</c:v>
                </c:pt>
                <c:pt idx="1">
                  <c:v>13.528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12.827261999999999</c:v>
                </c:pt>
                <c:pt idx="1">
                  <c:v>15.414656000000001</c:v>
                </c:pt>
                <c:pt idx="2">
                  <c:v>16.669283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676.63239999999996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22.475342000000001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78.150000000000006</c:v>
                </c:pt>
                <c:pt idx="1">
                  <c:v>8.2919999999999998</c:v>
                </c:pt>
                <c:pt idx="2">
                  <c:v>13.558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2611.8757000000001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229.5334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629.67629999999997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3.2683034000000002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5697.9823999999999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17.159610000000001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2.6862382999999999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278.20728000000003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1.7099526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19.037414999999999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2.6862382999999999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738.21209999999996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8.1580390000000005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이경자, ID : H1900168)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10:27:29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2611.8757000000001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79.573890000000006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36.458359999999999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78.150000000000006</v>
      </c>
      <c r="G8" s="59">
        <f>'DRIs DATA 입력'!G8</f>
        <v>8.2919999999999998</v>
      </c>
      <c r="H8" s="59">
        <f>'DRIs DATA 입력'!H8</f>
        <v>13.558</v>
      </c>
      <c r="I8" s="46"/>
      <c r="J8" s="59" t="s">
        <v>216</v>
      </c>
      <c r="K8" s="59">
        <f>'DRIs DATA 입력'!K8</f>
        <v>5.8419999999999996</v>
      </c>
      <c r="L8" s="59">
        <f>'DRIs DATA 입력'!L8</f>
        <v>13.528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676.63239999999996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22.475342000000001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3.2683034000000002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278.20728000000003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229.5334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2.0785847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1.7099526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19.037414999999999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2.6862382999999999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738.21209999999996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8.1580390000000005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3.4903529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3.7586517000000002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629.67629999999997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1474.8416999999999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5697.9823999999999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4316.8829999999998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201.6824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142.46866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17.159610000000001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13.397712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1879.3085000000001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0.19337219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4.5385293999999998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260.51947000000001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99.211780000000005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332</v>
      </c>
      <c r="G1" s="62" t="s">
        <v>276</v>
      </c>
      <c r="H1" s="61" t="s">
        <v>333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1600</v>
      </c>
      <c r="C6" s="64">
        <v>2611.8757000000001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40</v>
      </c>
      <c r="P6" s="64">
        <v>45</v>
      </c>
      <c r="Q6" s="64">
        <v>0</v>
      </c>
      <c r="R6" s="64">
        <v>0</v>
      </c>
      <c r="S6" s="64">
        <v>79.573890000000006</v>
      </c>
      <c r="U6" s="64" t="s">
        <v>293</v>
      </c>
      <c r="V6" s="64">
        <v>0</v>
      </c>
      <c r="W6" s="64">
        <v>0</v>
      </c>
      <c r="X6" s="64">
        <v>20</v>
      </c>
      <c r="Y6" s="64">
        <v>0</v>
      </c>
      <c r="Z6" s="64">
        <v>36.458359999999999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78.150000000000006</v>
      </c>
      <c r="G8" s="64">
        <v>8.2919999999999998</v>
      </c>
      <c r="H8" s="64">
        <v>13.558</v>
      </c>
      <c r="J8" s="64" t="s">
        <v>295</v>
      </c>
      <c r="K8" s="64">
        <v>5.8419999999999996</v>
      </c>
      <c r="L8" s="64">
        <v>13.528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410</v>
      </c>
      <c r="C16" s="64">
        <v>550</v>
      </c>
      <c r="D16" s="64">
        <v>0</v>
      </c>
      <c r="E16" s="64">
        <v>3000</v>
      </c>
      <c r="F16" s="64">
        <v>676.63239999999996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22.475342000000001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3.2683034000000002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278.20728000000003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229.5334</v>
      </c>
      <c r="H26" s="64" t="s">
        <v>9</v>
      </c>
      <c r="I26" s="64">
        <v>0.9</v>
      </c>
      <c r="J26" s="64">
        <v>1.1000000000000001</v>
      </c>
      <c r="K26" s="64">
        <v>0</v>
      </c>
      <c r="L26" s="64">
        <v>0</v>
      </c>
      <c r="M26" s="64">
        <v>2.0785847</v>
      </c>
      <c r="O26" s="64" t="s">
        <v>10</v>
      </c>
      <c r="P26" s="64">
        <v>1</v>
      </c>
      <c r="Q26" s="64">
        <v>1.2</v>
      </c>
      <c r="R26" s="64">
        <v>0</v>
      </c>
      <c r="S26" s="64">
        <v>0</v>
      </c>
      <c r="T26" s="64">
        <v>1.7099526</v>
      </c>
      <c r="V26" s="64" t="s">
        <v>11</v>
      </c>
      <c r="W26" s="64">
        <v>11</v>
      </c>
      <c r="X26" s="64">
        <v>14</v>
      </c>
      <c r="Y26" s="64">
        <v>0</v>
      </c>
      <c r="Z26" s="64">
        <v>35</v>
      </c>
      <c r="AA26" s="64">
        <v>19.037414999999999</v>
      </c>
      <c r="AC26" s="64" t="s">
        <v>12</v>
      </c>
      <c r="AD26" s="64">
        <v>1.2</v>
      </c>
      <c r="AE26" s="64">
        <v>1.4</v>
      </c>
      <c r="AF26" s="64">
        <v>0</v>
      </c>
      <c r="AG26" s="64">
        <v>100</v>
      </c>
      <c r="AH26" s="64">
        <v>2.6862382999999999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738.21209999999996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8.1580390000000005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3.4903529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3.7586517000000002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560</v>
      </c>
      <c r="C36" s="64">
        <v>800</v>
      </c>
      <c r="D36" s="64">
        <v>0</v>
      </c>
      <c r="E36" s="64">
        <v>2000</v>
      </c>
      <c r="F36" s="64">
        <v>629.67629999999997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1474.8416999999999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5697.9823999999999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4316.8829999999998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201.6824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142.46866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6</v>
      </c>
      <c r="C46" s="64">
        <v>8</v>
      </c>
      <c r="D46" s="64">
        <v>0</v>
      </c>
      <c r="E46" s="64">
        <v>45</v>
      </c>
      <c r="F46" s="64">
        <v>17.159610000000001</v>
      </c>
      <c r="H46" s="64" t="s">
        <v>24</v>
      </c>
      <c r="I46" s="64">
        <v>6</v>
      </c>
      <c r="J46" s="64">
        <v>7</v>
      </c>
      <c r="K46" s="64">
        <v>0</v>
      </c>
      <c r="L46" s="64">
        <v>35</v>
      </c>
      <c r="M46" s="64">
        <v>13.397712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1879.3085000000001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0.19337219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4.5385293999999998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260.51947000000001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99.211780000000005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67</v>
      </c>
      <c r="E2" s="61">
        <v>2611.8757000000001</v>
      </c>
      <c r="F2" s="61">
        <v>458.66219999999998</v>
      </c>
      <c r="G2" s="61">
        <v>48.664160000000003</v>
      </c>
      <c r="H2" s="61">
        <v>28.137726000000001</v>
      </c>
      <c r="I2" s="61">
        <v>20.526437999999999</v>
      </c>
      <c r="J2" s="61">
        <v>79.573890000000006</v>
      </c>
      <c r="K2" s="61">
        <v>50.196666999999998</v>
      </c>
      <c r="L2" s="61">
        <v>29.377223999999998</v>
      </c>
      <c r="M2" s="61">
        <v>36.458359999999999</v>
      </c>
      <c r="N2" s="61">
        <v>5.3286623999999998</v>
      </c>
      <c r="O2" s="61">
        <v>21.719380999999998</v>
      </c>
      <c r="P2" s="61">
        <v>1375.4613999999999</v>
      </c>
      <c r="Q2" s="61">
        <v>27.76765</v>
      </c>
      <c r="R2" s="61">
        <v>676.63239999999996</v>
      </c>
      <c r="S2" s="61">
        <v>134.90172000000001</v>
      </c>
      <c r="T2" s="61">
        <v>6500.7640000000001</v>
      </c>
      <c r="U2" s="61">
        <v>3.2683034000000002</v>
      </c>
      <c r="V2" s="61">
        <v>22.475342000000001</v>
      </c>
      <c r="W2" s="61">
        <v>278.20728000000003</v>
      </c>
      <c r="X2" s="61">
        <v>229.5334</v>
      </c>
      <c r="Y2" s="61">
        <v>2.0785847</v>
      </c>
      <c r="Z2" s="61">
        <v>1.7099526</v>
      </c>
      <c r="AA2" s="61">
        <v>19.037414999999999</v>
      </c>
      <c r="AB2" s="61">
        <v>2.6862382999999999</v>
      </c>
      <c r="AC2" s="61">
        <v>738.21209999999996</v>
      </c>
      <c r="AD2" s="61">
        <v>8.1580390000000005</v>
      </c>
      <c r="AE2" s="61">
        <v>3.4903529</v>
      </c>
      <c r="AF2" s="61">
        <v>3.7586517000000002</v>
      </c>
      <c r="AG2" s="61">
        <v>629.67629999999997</v>
      </c>
      <c r="AH2" s="61">
        <v>340.95870000000002</v>
      </c>
      <c r="AI2" s="61">
        <v>288.7176</v>
      </c>
      <c r="AJ2" s="61">
        <v>1474.8416999999999</v>
      </c>
      <c r="AK2" s="61">
        <v>5697.9823999999999</v>
      </c>
      <c r="AL2" s="61">
        <v>201.6824</v>
      </c>
      <c r="AM2" s="61">
        <v>4316.8829999999998</v>
      </c>
      <c r="AN2" s="61">
        <v>142.46866</v>
      </c>
      <c r="AO2" s="61">
        <v>17.159610000000001</v>
      </c>
      <c r="AP2" s="61">
        <v>13.103807</v>
      </c>
      <c r="AQ2" s="61">
        <v>4.055803</v>
      </c>
      <c r="AR2" s="61">
        <v>13.397712</v>
      </c>
      <c r="AS2" s="61">
        <v>1879.3085000000001</v>
      </c>
      <c r="AT2" s="61">
        <v>0.19337219</v>
      </c>
      <c r="AU2" s="61">
        <v>4.5385293999999998</v>
      </c>
      <c r="AV2" s="61">
        <v>260.51947000000001</v>
      </c>
      <c r="AW2" s="61">
        <v>99.211780000000005</v>
      </c>
      <c r="AX2" s="61">
        <v>5.6335802999999997E-2</v>
      </c>
      <c r="AY2" s="61">
        <v>1.418855</v>
      </c>
      <c r="AZ2" s="61">
        <v>365.81349999999998</v>
      </c>
      <c r="BA2" s="61">
        <v>44.93806</v>
      </c>
      <c r="BB2" s="61">
        <v>12.827261999999999</v>
      </c>
      <c r="BC2" s="61">
        <v>15.414656000000001</v>
      </c>
      <c r="BD2" s="61">
        <v>16.669283</v>
      </c>
      <c r="BE2" s="61">
        <v>0.99843859999999995</v>
      </c>
      <c r="BF2" s="61">
        <v>6.3113849999999996</v>
      </c>
      <c r="BG2" s="61">
        <v>6.9387240000000003E-3</v>
      </c>
      <c r="BH2" s="61">
        <v>3.4095090000000002E-2</v>
      </c>
      <c r="BI2" s="61">
        <v>3.1852310000000002E-2</v>
      </c>
      <c r="BJ2" s="61">
        <v>0.16238473</v>
      </c>
      <c r="BK2" s="61">
        <v>5.3374800000000001E-4</v>
      </c>
      <c r="BL2" s="61">
        <v>0.83566149999999995</v>
      </c>
      <c r="BM2" s="61">
        <v>4.9280356999999997</v>
      </c>
      <c r="BN2" s="61">
        <v>1.5099577</v>
      </c>
      <c r="BO2" s="61">
        <v>77.916880000000006</v>
      </c>
      <c r="BP2" s="61">
        <v>12.597723</v>
      </c>
      <c r="BQ2" s="61">
        <v>27.241209999999999</v>
      </c>
      <c r="BR2" s="61">
        <v>104.90681499999999</v>
      </c>
      <c r="BS2" s="61">
        <v>37.855637000000002</v>
      </c>
      <c r="BT2" s="61">
        <v>15.580199</v>
      </c>
      <c r="BU2" s="61">
        <v>0.55352336000000002</v>
      </c>
      <c r="BV2" s="61">
        <v>4.8525285000000001E-2</v>
      </c>
      <c r="BW2" s="61">
        <v>1.1317732</v>
      </c>
      <c r="BX2" s="61">
        <v>1.4143546</v>
      </c>
      <c r="BY2" s="61">
        <v>0.17676449999999999</v>
      </c>
      <c r="BZ2" s="61">
        <v>1.9581352999999998E-3</v>
      </c>
      <c r="CA2" s="61">
        <v>1.1087811999999999</v>
      </c>
      <c r="CB2" s="61">
        <v>2.9727122000000002E-2</v>
      </c>
      <c r="CC2" s="61">
        <v>0.11599783</v>
      </c>
      <c r="CD2" s="61">
        <v>0.60875469999999998</v>
      </c>
      <c r="CE2" s="61">
        <v>0.24081337</v>
      </c>
      <c r="CF2" s="61">
        <v>0.17361182999999999</v>
      </c>
      <c r="CG2" s="61">
        <v>2.9999999000000001E-6</v>
      </c>
      <c r="CH2" s="61">
        <v>1.1976227000000001E-2</v>
      </c>
      <c r="CI2" s="61">
        <v>2.5329929999999999E-3</v>
      </c>
      <c r="CJ2" s="61">
        <v>1.2848132000000001</v>
      </c>
      <c r="CK2" s="61">
        <v>6.4605999999999997E-2</v>
      </c>
      <c r="CL2" s="61">
        <v>4.5052915000000002</v>
      </c>
      <c r="CM2" s="61">
        <v>4.5555057999999997</v>
      </c>
      <c r="CN2" s="61">
        <v>2847.2020000000002</v>
      </c>
      <c r="CO2" s="61">
        <v>4989.0347000000002</v>
      </c>
      <c r="CP2" s="61">
        <v>2619.6248000000001</v>
      </c>
      <c r="CQ2" s="61">
        <v>1020.6763999999999</v>
      </c>
      <c r="CR2" s="61">
        <v>523.94550000000004</v>
      </c>
      <c r="CS2" s="61">
        <v>596.77057000000002</v>
      </c>
      <c r="CT2" s="61">
        <v>2873.6350000000002</v>
      </c>
      <c r="CU2" s="61">
        <v>1666.0426</v>
      </c>
      <c r="CV2" s="61">
        <v>1847.5329999999999</v>
      </c>
      <c r="CW2" s="61">
        <v>1816.1455000000001</v>
      </c>
      <c r="CX2" s="61">
        <v>518.96299999999997</v>
      </c>
      <c r="CY2" s="61">
        <v>3671.8339999999998</v>
      </c>
      <c r="CZ2" s="61">
        <v>1717.3109999999999</v>
      </c>
      <c r="DA2" s="61">
        <v>4194.1629999999996</v>
      </c>
      <c r="DB2" s="61">
        <v>4026.5841999999998</v>
      </c>
      <c r="DC2" s="61">
        <v>6101.8469999999998</v>
      </c>
      <c r="DD2" s="61">
        <v>10320.049999999999</v>
      </c>
      <c r="DE2" s="61">
        <v>1739.1221</v>
      </c>
      <c r="DF2" s="61">
        <v>4954.2650000000003</v>
      </c>
      <c r="DG2" s="61">
        <v>2331.5129999999999</v>
      </c>
      <c r="DH2" s="61">
        <v>77.748490000000004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44.93806</v>
      </c>
      <c r="B6">
        <f>BB2</f>
        <v>12.827261999999999</v>
      </c>
      <c r="C6">
        <f>BC2</f>
        <v>15.414656000000001</v>
      </c>
      <c r="D6">
        <f>BD2</f>
        <v>16.669283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M22" sqref="M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19085</v>
      </c>
      <c r="C2" s="56">
        <f ca="1">YEAR(TODAY())-YEAR(B2)+IF(TODAY()&gt;=DATE(YEAR(TODAY()),MONTH(B2),DAY(B2)),0,-1)</f>
        <v>68</v>
      </c>
      <c r="E2" s="52">
        <v>155</v>
      </c>
      <c r="F2" s="53" t="s">
        <v>39</v>
      </c>
      <c r="G2" s="52">
        <v>69.400000000000006</v>
      </c>
      <c r="H2" s="51" t="s">
        <v>41</v>
      </c>
      <c r="I2" s="71">
        <f>ROUND(G3/E3^2,1)</f>
        <v>28.9</v>
      </c>
    </row>
    <row r="3" spans="1:9" x14ac:dyDescent="0.3">
      <c r="E3" s="51">
        <f>E2/100</f>
        <v>1.55</v>
      </c>
      <c r="F3" s="51" t="s">
        <v>40</v>
      </c>
      <c r="G3" s="51">
        <f>G2</f>
        <v>69.400000000000006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이경자, ID : H1900168)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10:27:29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68</v>
      </c>
      <c r="G12" s="93"/>
      <c r="H12" s="93"/>
      <c r="I12" s="93"/>
      <c r="K12" s="122">
        <f>'개인정보 및 신체계측 입력'!E2</f>
        <v>155</v>
      </c>
      <c r="L12" s="123"/>
      <c r="M12" s="116">
        <f>'개인정보 및 신체계측 입력'!G2</f>
        <v>69.400000000000006</v>
      </c>
      <c r="N12" s="117"/>
      <c r="O12" s="112" t="s">
        <v>271</v>
      </c>
      <c r="P12" s="106"/>
      <c r="Q12" s="89">
        <f>'개인정보 및 신체계측 입력'!I2</f>
        <v>28.9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이경자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78.150000000000006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8.2919999999999998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13.558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13.5</v>
      </c>
      <c r="L72" s="36" t="s">
        <v>53</v>
      </c>
      <c r="M72" s="36">
        <f>ROUND('DRIs DATA'!K8,1)</f>
        <v>5.8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90.22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187.29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229.53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179.08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78.709999999999994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379.87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171.6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2020-04-08T02:09:51Z</cp:lastPrinted>
  <dcterms:created xsi:type="dcterms:W3CDTF">2015-06-13T08:19:18Z</dcterms:created>
  <dcterms:modified xsi:type="dcterms:W3CDTF">2020-04-08T02:12:07Z</dcterms:modified>
</cp:coreProperties>
</file>