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07F55483-F936-42EC-A076-30B05A7727F2}" xr6:coauthVersionLast="45" xr6:coauthVersionMax="45" xr10:uidLastSave="{00000000-0000-0000-0000-000000000000}"/>
  <bookViews>
    <workbookView xWindow="34875" yWindow="153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<sst xmlns="http://schemas.openxmlformats.org/spreadsheetml/2006/main" count="692" uniqueCount="283">
  <si>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</si>
  <si>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</si>
  <si>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</si>
  <si>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</si>
  <si>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</si>
  <si>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</si>
  <si>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</si>
  <si>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</si>
  <si>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</si>
  <si>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</si>
  <si>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</si>
  <si>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</si>
  <si>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</si>
  <si>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</si>
  <si>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</si>
  <si>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</si>
  <si>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</si>
  <si>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</si>
  <si>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</si>
  <si>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</si>
  <si>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</si>
  <si>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</si>
  <si>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</si>
  <si>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</si>
  <si>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</si>
  <si>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</si>
  <si>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</si>
  <si>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</si>
  <si>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</si>
  <si>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</si>
  <si>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</si>
  <si>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</si>
  <si>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</si>
  <si>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</si>
  <si>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</si>
  <si>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</si>
  <si>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</si>
  <si>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</si>
  <si>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</si>
  <si>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</si>
  <si>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</si>
  <si>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</si>
  <si>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</si>
  <si>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</si>
  <si>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</si>
  <si>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</si>
  <si>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</si>
  <si>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</si>
  <si>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</si>
  <si>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</si>
  <si>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</si>
  <si>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</si>
  <si>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</si>
  <si>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</si>
  <si>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</si>
  <si>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</si>
  <si>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</si>
  <si>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</si>
  <si>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</si>
  <si>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</si>
  <si>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</si>
  <si>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</si>
  <si>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</si>
  <si>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</si>
  <si>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</si>
  <si>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</si>
  <si>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</si>
  <si>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</si>
  <si>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</si>
  <si>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</si>
  <si>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</si>
  <si>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</si>
  <si>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</si>
  <si>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</si>
  <si>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</si>
  <si>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</si>
  <si>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</si>
  <si>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</si>
  <si>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</si>
  <si>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</si>
  <si>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</si>
  <si>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</si>
  <si>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</si>
  <si>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</si>
  <si>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</si>
  <si>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</si>
  <si>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</si>
  <si>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</si>
  <si>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</si>
  <si>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</si>
  <si>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</si>
  <si>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</si>
  <si>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</si>
  <si>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</si>
  <si>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</si>
  <si>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</si>
  <si>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</si>
  <si>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</si>
  <si>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</si>
  <si>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</si>
  <si>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</si>
  <si>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</si>
  <si>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</si>
  <si>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</si>
  <si>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</si>
  <si>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</si>
  <si>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</si>
  <si>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</si>
  <si>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</si>
  <si>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</si>
  <si>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</si>
  <si>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</si>
  <si>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</si>
  <si>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</si>
  <si>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</si>
  <si>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</si>
  <si>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</si>
  <si>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</si>
  <si>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</si>
  <si>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</si>
  <si>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</si>
  <si>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</si>
  <si>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</si>
  <si>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</si>
  <si>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</si>
  <si>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</si>
  <si>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</si>
  <si>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</si>
  <si>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</si>
  <si>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</si>
  <si>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</si>
  <si>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</si>
  <si>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</si>
  <si>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</si>
  <si>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</si>
  <si>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</si>
  <si>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</si>
  <si>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</si>
  <si>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</si>
  <si>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</si>
  <si>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</si>
  <si>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</si>
  <si>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</si>
  <si>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</si>
  <si>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</si>
  <si>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</si>
  <si>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</si>
  <si>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</si>
  <si>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</si>
  <si>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</si>
  <si>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</si>
  <si>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</si>
  <si>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</si>
  <si>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</si>
  <si>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</si>
  <si>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</si>
  <si>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</si>
  <si>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</si>
  <si>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</si>
  <si>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</si>
  <si>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</si>
  <si>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</si>
  <si>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</si>
  <si>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</si>
  <si>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</si>
  <si>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</si>
  <si>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</si>
  <si>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</si>
  <si>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</si>
  <si>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</si>
  <si>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</si>
  <si>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</si>
  <si>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</si>
  <si>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</si>
  <si>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</si>
  <si>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</si>
  <si>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</si>
  <si>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</si>
  <si>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</si>
  <si>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</si>
  <si>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</si>
  <si>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</si>
  <si>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</si>
  <si>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</si>
  <si>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</si>
  <si>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</si>
  <si>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</si>
  <si>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</si>
  <si>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</si>
  <si>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</si>
  <si>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</si>
  <si>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</si>
  <si>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</si>
  <si>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</si>
  <si>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</si>
  <si>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</si>
  <si>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</si>
  <si>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</si>
  <si>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</si>
  <si>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</si>
  <si>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</si>
  <si>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</si>
  <si>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</si>
  <si>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</si>
  <si>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</si>
  <si>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</si>
  <si>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</si>
  <si>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</si>
  <si>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</si>
  <si>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</si>
  <si>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</si>
  <si>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</si>
  <si>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</si>
  <si>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</si>
  <si>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</si>
  <si>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</si>
  <si>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</si>
  <si>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</si>
  <si>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</si>
  <si>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</si>
  <si>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</si>
  <si>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</si>
  <si>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</si>
  <si>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</si>
  <si>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</si>
  <si>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</si>
  <si>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</si>
  <si>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</si>
  <si>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</si>
  <si>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</si>
  <si>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</si>
  <si>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</si>
  <si>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</si>
  <si>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</si>
  <si>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</si>
  <si>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</si>
  <si>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</si>
  <si>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</si>
  <si>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</si>
  <si>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</si>
  <si>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</si>
  <si>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</si>
  <si>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</si>
  <si>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</si>
  <si>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</si>
  <si>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</si>
  <si>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</si>
  <si>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</si>
  <si>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</si>
  <si>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</si>
  <si>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</si>
  <si>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</si>
  <si>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</si>
  <si>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</si>
  <si>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</si>
  <si>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</si>
  <si>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</si>
  <si>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</si>
  <si>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</si>
  <si>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</si>
  <si>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</si>
  <si>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</si>
  <si>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</si>
  <si>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</si>
  <si>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</si>
  <si>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</si>
  <si>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</si>
  <si>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</si>
  <si>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</si>
  <si>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</si>
  <si>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</si>
  <si>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</si>
  <si>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</si>
  <si>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</si>
  <si>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</si>
  <si>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</si>
  <si>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</si>
  <si>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김성자, ID : H1900173)</t>
  </si>
  <si>
    <t>출력시각</t>
  </si>
  <si>
    <t>2020년 04월 08일 10:29:36</t>
  </si>
  <si>
    <t>H1900173</t>
  </si>
  <si>
    <t>김성자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</si>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</sst>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56.013634000000003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2.2783825000000002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3.7815094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1107.5418999999999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4272.2437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115.84005000000001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150.63016999999999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9.3078199999999995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2607.5985999999998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0.44352648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2.9430196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29.395347999999998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210.04005000000001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60.511715000000002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8.8989999999999991</c:v>
                </c:pt>
                <c:pt idx="1">
                  <c:v>9.2360000000000007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10.827961</c:v>
                </c:pt>
                <c:pt idx="1">
                  <c:v>12.854183000000001</c:v>
                </c:pt>
                <c:pt idx="2">
                  <c:v>11.313084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678.03503000000001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18.778110000000002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78.769000000000005</c:v>
                </c:pt>
                <c:pt idx="1">
                  <c:v>7.8470000000000004</c:v>
                </c:pt>
                <c:pt idx="2">
                  <c:v>13.385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1857.008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172.59345999999999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479.30703999999997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3.4755802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4847.1133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15.889927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2.5734468000000001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215.41998000000001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1.2741501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18.352775999999999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2.5734468000000001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588.81200000000001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7.4915833000000003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김성자, ID : H1900173)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10:29:36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56</v>
      </c>
      <c r="B4" s="64"/>
      <c r="C4" s="64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4" t="s">
        <v>200</v>
      </c>
      <c r="O4" s="64"/>
      <c r="P4" s="64"/>
      <c r="Q4" s="64"/>
      <c r="R4" s="64"/>
      <c r="S4" s="64"/>
      <c r="T4" s="46"/>
      <c r="U4" s="64" t="s">
        <v>201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1857.008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56.013634000000003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29.395347999999998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78.769000000000005</v>
      </c>
      <c r="G8" s="59">
        <f>'DRIs DATA 입력'!G8</f>
        <v>7.8470000000000004</v>
      </c>
      <c r="H8" s="59">
        <f>'DRIs DATA 입력'!H8</f>
        <v>13.385</v>
      </c>
      <c r="I8" s="46"/>
      <c r="J8" s="59" t="s">
        <v>216</v>
      </c>
      <c r="K8" s="59">
        <f>'DRIs DATA 입력'!K8</f>
        <v>8.8989999999999991</v>
      </c>
      <c r="L8" s="59">
        <f>'DRIs DATA 입력'!L8</f>
        <v>9.2360000000000007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218</v>
      </c>
      <c r="B14" s="64"/>
      <c r="C14" s="64"/>
      <c r="D14" s="64"/>
      <c r="E14" s="64"/>
      <c r="F14" s="64"/>
      <c r="G14" s="46"/>
      <c r="H14" s="64" t="s">
        <v>219</v>
      </c>
      <c r="I14" s="64"/>
      <c r="J14" s="64"/>
      <c r="K14" s="64"/>
      <c r="L14" s="64"/>
      <c r="M14" s="64"/>
      <c r="N14" s="46"/>
      <c r="O14" s="64" t="s">
        <v>220</v>
      </c>
      <c r="P14" s="64"/>
      <c r="Q14" s="64"/>
      <c r="R14" s="64"/>
      <c r="S14" s="64"/>
      <c r="T14" s="64"/>
      <c r="U14" s="46"/>
      <c r="V14" s="64" t="s">
        <v>221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678.03503000000001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18.778110000000002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3.4755802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215.41998000000001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46"/>
      <c r="H24" s="64" t="s">
        <v>225</v>
      </c>
      <c r="I24" s="64"/>
      <c r="J24" s="64"/>
      <c r="K24" s="64"/>
      <c r="L24" s="64"/>
      <c r="M24" s="64"/>
      <c r="N24" s="46"/>
      <c r="O24" s="64" t="s">
        <v>226</v>
      </c>
      <c r="P24" s="64"/>
      <c r="Q24" s="64"/>
      <c r="R24" s="64"/>
      <c r="S24" s="64"/>
      <c r="T24" s="64"/>
      <c r="U24" s="46"/>
      <c r="V24" s="64" t="s">
        <v>227</v>
      </c>
      <c r="W24" s="64"/>
      <c r="X24" s="64"/>
      <c r="Y24" s="64"/>
      <c r="Z24" s="64"/>
      <c r="AA24" s="64"/>
      <c r="AB24" s="46"/>
      <c r="AC24" s="64" t="s">
        <v>228</v>
      </c>
      <c r="AD24" s="64"/>
      <c r="AE24" s="64"/>
      <c r="AF24" s="64"/>
      <c r="AG24" s="64"/>
      <c r="AH24" s="64"/>
      <c r="AI24" s="46"/>
      <c r="AJ24" s="64" t="s">
        <v>229</v>
      </c>
      <c r="AK24" s="64"/>
      <c r="AL24" s="64"/>
      <c r="AM24" s="64"/>
      <c r="AN24" s="64"/>
      <c r="AO24" s="64"/>
      <c r="AP24" s="46"/>
      <c r="AQ24" s="64" t="s">
        <v>230</v>
      </c>
      <c r="AR24" s="64"/>
      <c r="AS24" s="64"/>
      <c r="AT24" s="64"/>
      <c r="AU24" s="64"/>
      <c r="AV24" s="64"/>
      <c r="AW24" s="46"/>
      <c r="AX24" s="64" t="s">
        <v>231</v>
      </c>
      <c r="AY24" s="64"/>
      <c r="AZ24" s="64"/>
      <c r="BA24" s="64"/>
      <c r="BB24" s="64"/>
      <c r="BC24" s="64"/>
      <c r="BD24" s="4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172.59345999999999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1.7916145000000001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1.2741501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18.352775999999999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2.5734468000000001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588.81200000000001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7.4915833000000003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2.2783825000000002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3.7815094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235</v>
      </c>
      <c r="B34" s="64"/>
      <c r="C34" s="64"/>
      <c r="D34" s="64"/>
      <c r="E34" s="64"/>
      <c r="F34" s="64"/>
      <c r="G34" s="46"/>
      <c r="H34" s="64" t="s">
        <v>236</v>
      </c>
      <c r="I34" s="64"/>
      <c r="J34" s="64"/>
      <c r="K34" s="64"/>
      <c r="L34" s="64"/>
      <c r="M34" s="64"/>
      <c r="N34" s="46"/>
      <c r="O34" s="64" t="s">
        <v>237</v>
      </c>
      <c r="P34" s="64"/>
      <c r="Q34" s="64"/>
      <c r="R34" s="64"/>
      <c r="S34" s="64"/>
      <c r="T34" s="64"/>
      <c r="U34" s="46"/>
      <c r="V34" s="64" t="s">
        <v>238</v>
      </c>
      <c r="W34" s="64"/>
      <c r="X34" s="64"/>
      <c r="Y34" s="64"/>
      <c r="Z34" s="64"/>
      <c r="AA34" s="64"/>
      <c r="AB34" s="46"/>
      <c r="AC34" s="64" t="s">
        <v>239</v>
      </c>
      <c r="AD34" s="64"/>
      <c r="AE34" s="64"/>
      <c r="AF34" s="64"/>
      <c r="AG34" s="64"/>
      <c r="AH34" s="64"/>
      <c r="AI34" s="46"/>
      <c r="AJ34" s="64" t="s">
        <v>240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479.30703999999997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1107.5418999999999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4847.1133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4272.2437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115.84005000000001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150.63016999999999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242</v>
      </c>
      <c r="B44" s="64"/>
      <c r="C44" s="64"/>
      <c r="D44" s="64"/>
      <c r="E44" s="64"/>
      <c r="F44" s="64"/>
      <c r="G44" s="46"/>
      <c r="H44" s="64" t="s">
        <v>243</v>
      </c>
      <c r="I44" s="64"/>
      <c r="J44" s="64"/>
      <c r="K44" s="64"/>
      <c r="L44" s="64"/>
      <c r="M44" s="64"/>
      <c r="N44" s="46"/>
      <c r="O44" s="64" t="s">
        <v>244</v>
      </c>
      <c r="P44" s="64"/>
      <c r="Q44" s="64"/>
      <c r="R44" s="64"/>
      <c r="S44" s="64"/>
      <c r="T44" s="64"/>
      <c r="U44" s="46"/>
      <c r="V44" s="64" t="s">
        <v>245</v>
      </c>
      <c r="W44" s="64"/>
      <c r="X44" s="64"/>
      <c r="Y44" s="64"/>
      <c r="Z44" s="64"/>
      <c r="AA44" s="64"/>
      <c r="AB44" s="46"/>
      <c r="AC44" s="64" t="s">
        <v>246</v>
      </c>
      <c r="AD44" s="64"/>
      <c r="AE44" s="64"/>
      <c r="AF44" s="64"/>
      <c r="AG44" s="64"/>
      <c r="AH44" s="64"/>
      <c r="AI44" s="46"/>
      <c r="AJ44" s="64" t="s">
        <v>247</v>
      </c>
      <c r="AK44" s="64"/>
      <c r="AL44" s="64"/>
      <c r="AM44" s="64"/>
      <c r="AN44" s="64"/>
      <c r="AO44" s="64"/>
      <c r="AP44" s="46"/>
      <c r="AQ44" s="64" t="s">
        <v>248</v>
      </c>
      <c r="AR44" s="64"/>
      <c r="AS44" s="64"/>
      <c r="AT44" s="64"/>
      <c r="AU44" s="64"/>
      <c r="AV44" s="64"/>
      <c r="AW44" s="46"/>
      <c r="AX44" s="64" t="s">
        <v>249</v>
      </c>
      <c r="AY44" s="64"/>
      <c r="AZ44" s="64"/>
      <c r="BA44" s="64"/>
      <c r="BB44" s="64"/>
      <c r="BC44" s="64"/>
      <c r="BD44" s="46"/>
      <c r="BE44" s="64" t="s">
        <v>250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15.889927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9.3078199999999995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2607.5985999999998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0.44352648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2.9430196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210.04005000000001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60.511715000000002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7" t="s">
        <v>276</v>
      </c>
      <c r="B1" s="156" t="s">
        <v>277</v>
      </c>
      <c r="C1" s="156"/>
      <c r="D1" s="156"/>
      <c r="E1" s="156"/>
      <c r="F1" s="156"/>
      <c r="G1" s="157" t="s">
        <v>278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</row>
    <row r="4" spans="1:27" x14ac:dyDescent="0.3">
      <c r="A4" s="64" t="s">
        <v>56</v>
      </c>
      <c r="B4" s="64"/>
      <c r="C4" s="64"/>
      <c r="D4" s="156"/>
      <c r="E4" s="66" t="s">
        <v>198</v>
      </c>
      <c r="F4" s="67"/>
      <c r="G4" s="67"/>
      <c r="H4" s="68"/>
      <c r="I4" s="156"/>
      <c r="J4" s="66" t="s">
        <v>199</v>
      </c>
      <c r="K4" s="67"/>
      <c r="L4" s="68"/>
      <c r="M4" s="156"/>
      <c r="N4" s="64" t="s">
        <v>200</v>
      </c>
      <c r="O4" s="64"/>
      <c r="P4" s="64"/>
      <c r="Q4" s="64"/>
      <c r="R4" s="64"/>
      <c r="S4" s="64"/>
      <c r="T4" s="156"/>
      <c r="U4" s="64" t="s">
        <v>201</v>
      </c>
      <c r="V4" s="64"/>
      <c r="W4" s="64"/>
      <c r="X4" s="64"/>
      <c r="Y4" s="64"/>
      <c r="Z4" s="64"/>
      <c r="AA4" s="156"/>
    </row>
    <row r="5" spans="1:27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3">
      <c r="A6" s="158" t="s">
        <v>56</v>
      </c>
      <c r="B6" s="158">
        <v>1800</v>
      </c>
      <c r="C6" s="158">
        <v>1857.008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50</v>
      </c>
      <c r="Q6" s="158">
        <v>0</v>
      </c>
      <c r="R6" s="158">
        <v>0</v>
      </c>
      <c r="S6" s="158">
        <v>56.013634000000003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29.395347999999998</v>
      </c>
      <c r="AA6" s="156"/>
    </row>
    <row r="7" spans="1:27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216</v>
      </c>
      <c r="F8" s="158">
        <v>78.769000000000005</v>
      </c>
      <c r="G8" s="158">
        <v>7.8470000000000004</v>
      </c>
      <c r="H8" s="158">
        <v>13.385</v>
      </c>
      <c r="I8" s="156"/>
      <c r="J8" s="158" t="s">
        <v>216</v>
      </c>
      <c r="K8" s="158">
        <v>8.8989999999999991</v>
      </c>
      <c r="L8" s="158">
        <v>9.2360000000000007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3">
      <c r="A14" s="64" t="s">
        <v>218</v>
      </c>
      <c r="B14" s="64"/>
      <c r="C14" s="64"/>
      <c r="D14" s="64"/>
      <c r="E14" s="64"/>
      <c r="F14" s="64"/>
      <c r="G14" s="156"/>
      <c r="H14" s="64" t="s">
        <v>219</v>
      </c>
      <c r="I14" s="64"/>
      <c r="J14" s="64"/>
      <c r="K14" s="64"/>
      <c r="L14" s="64"/>
      <c r="M14" s="64"/>
      <c r="N14" s="156"/>
      <c r="O14" s="64" t="s">
        <v>220</v>
      </c>
      <c r="P14" s="64"/>
      <c r="Q14" s="64"/>
      <c r="R14" s="64"/>
      <c r="S14" s="64"/>
      <c r="T14" s="64"/>
      <c r="U14" s="156"/>
      <c r="V14" s="64" t="s">
        <v>221</v>
      </c>
      <c r="W14" s="64"/>
      <c r="X14" s="64"/>
      <c r="Y14" s="64"/>
      <c r="Z14" s="64"/>
      <c r="AA14" s="64"/>
    </row>
    <row r="15" spans="1:27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3">
      <c r="A16" s="158" t="s">
        <v>222</v>
      </c>
      <c r="B16" s="158">
        <v>430</v>
      </c>
      <c r="C16" s="158">
        <v>600</v>
      </c>
      <c r="D16" s="158">
        <v>0</v>
      </c>
      <c r="E16" s="158">
        <v>3000</v>
      </c>
      <c r="F16" s="158">
        <v>678.03503000000001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18.778110000000002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3.4755802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215.41998000000001</v>
      </c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156"/>
      <c r="H24" s="64" t="s">
        <v>225</v>
      </c>
      <c r="I24" s="64"/>
      <c r="J24" s="64"/>
      <c r="K24" s="64"/>
      <c r="L24" s="64"/>
      <c r="M24" s="64"/>
      <c r="N24" s="156"/>
      <c r="O24" s="64" t="s">
        <v>226</v>
      </c>
      <c r="P24" s="64"/>
      <c r="Q24" s="64"/>
      <c r="R24" s="64"/>
      <c r="S24" s="64"/>
      <c r="T24" s="64"/>
      <c r="U24" s="156"/>
      <c r="V24" s="64" t="s">
        <v>227</v>
      </c>
      <c r="W24" s="64"/>
      <c r="X24" s="64"/>
      <c r="Y24" s="64"/>
      <c r="Z24" s="64"/>
      <c r="AA24" s="64"/>
      <c r="AB24" s="156"/>
      <c r="AC24" s="64" t="s">
        <v>228</v>
      </c>
      <c r="AD24" s="64"/>
      <c r="AE24" s="64"/>
      <c r="AF24" s="64"/>
      <c r="AG24" s="64"/>
      <c r="AH24" s="64"/>
      <c r="AI24" s="156"/>
      <c r="AJ24" s="64" t="s">
        <v>229</v>
      </c>
      <c r="AK24" s="64"/>
      <c r="AL24" s="64"/>
      <c r="AM24" s="64"/>
      <c r="AN24" s="64"/>
      <c r="AO24" s="64"/>
      <c r="AP24" s="156"/>
      <c r="AQ24" s="64" t="s">
        <v>230</v>
      </c>
      <c r="AR24" s="64"/>
      <c r="AS24" s="64"/>
      <c r="AT24" s="64"/>
      <c r="AU24" s="64"/>
      <c r="AV24" s="64"/>
      <c r="AW24" s="156"/>
      <c r="AX24" s="64" t="s">
        <v>231</v>
      </c>
      <c r="AY24" s="64"/>
      <c r="AZ24" s="64"/>
      <c r="BA24" s="64"/>
      <c r="BB24" s="64"/>
      <c r="BC24" s="64"/>
      <c r="BD24" s="15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172.59345999999999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1.7916145000000001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1.2741501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18.352775999999999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2.5734468000000001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588.81200000000001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7.4915833000000003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2.2783825000000002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3.7815094</v>
      </c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3">
      <c r="A34" s="64" t="s">
        <v>235</v>
      </c>
      <c r="B34" s="64"/>
      <c r="C34" s="64"/>
      <c r="D34" s="64"/>
      <c r="E34" s="64"/>
      <c r="F34" s="64"/>
      <c r="G34" s="156"/>
      <c r="H34" s="64" t="s">
        <v>236</v>
      </c>
      <c r="I34" s="64"/>
      <c r="J34" s="64"/>
      <c r="K34" s="64"/>
      <c r="L34" s="64"/>
      <c r="M34" s="64"/>
      <c r="N34" s="156"/>
      <c r="O34" s="64" t="s">
        <v>237</v>
      </c>
      <c r="P34" s="64"/>
      <c r="Q34" s="64"/>
      <c r="R34" s="64"/>
      <c r="S34" s="64"/>
      <c r="T34" s="64"/>
      <c r="U34" s="156"/>
      <c r="V34" s="64" t="s">
        <v>238</v>
      </c>
      <c r="W34" s="64"/>
      <c r="X34" s="64"/>
      <c r="Y34" s="64"/>
      <c r="Z34" s="64"/>
      <c r="AA34" s="64"/>
      <c r="AB34" s="156"/>
      <c r="AC34" s="64" t="s">
        <v>239</v>
      </c>
      <c r="AD34" s="64"/>
      <c r="AE34" s="64"/>
      <c r="AF34" s="64"/>
      <c r="AG34" s="64"/>
      <c r="AH34" s="64"/>
      <c r="AI34" s="156"/>
      <c r="AJ34" s="64" t="s">
        <v>240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3">
      <c r="A36" s="158" t="s">
        <v>17</v>
      </c>
      <c r="B36" s="158">
        <v>580</v>
      </c>
      <c r="C36" s="158">
        <v>800</v>
      </c>
      <c r="D36" s="158">
        <v>0</v>
      </c>
      <c r="E36" s="158">
        <v>2000</v>
      </c>
      <c r="F36" s="158">
        <v>479.30703999999997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1107.5418999999999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4847.1133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4272.2437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115.84005000000001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150.63016999999999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</row>
    <row r="44" spans="1:68" x14ac:dyDescent="0.3">
      <c r="A44" s="64" t="s">
        <v>242</v>
      </c>
      <c r="B44" s="64"/>
      <c r="C44" s="64"/>
      <c r="D44" s="64"/>
      <c r="E44" s="64"/>
      <c r="F44" s="64"/>
      <c r="G44" s="156"/>
      <c r="H44" s="64" t="s">
        <v>243</v>
      </c>
      <c r="I44" s="64"/>
      <c r="J44" s="64"/>
      <c r="K44" s="64"/>
      <c r="L44" s="64"/>
      <c r="M44" s="64"/>
      <c r="N44" s="156"/>
      <c r="O44" s="64" t="s">
        <v>244</v>
      </c>
      <c r="P44" s="64"/>
      <c r="Q44" s="64"/>
      <c r="R44" s="64"/>
      <c r="S44" s="64"/>
      <c r="T44" s="64"/>
      <c r="U44" s="156"/>
      <c r="V44" s="64" t="s">
        <v>245</v>
      </c>
      <c r="W44" s="64"/>
      <c r="X44" s="64"/>
      <c r="Y44" s="64"/>
      <c r="Z44" s="64"/>
      <c r="AA44" s="64"/>
      <c r="AB44" s="156"/>
      <c r="AC44" s="64" t="s">
        <v>246</v>
      </c>
      <c r="AD44" s="64"/>
      <c r="AE44" s="64"/>
      <c r="AF44" s="64"/>
      <c r="AG44" s="64"/>
      <c r="AH44" s="64"/>
      <c r="AI44" s="156"/>
      <c r="AJ44" s="64" t="s">
        <v>247</v>
      </c>
      <c r="AK44" s="64"/>
      <c r="AL44" s="64"/>
      <c r="AM44" s="64"/>
      <c r="AN44" s="64"/>
      <c r="AO44" s="64"/>
      <c r="AP44" s="156"/>
      <c r="AQ44" s="64" t="s">
        <v>248</v>
      </c>
      <c r="AR44" s="64"/>
      <c r="AS44" s="64"/>
      <c r="AT44" s="64"/>
      <c r="AU44" s="64"/>
      <c r="AV44" s="64"/>
      <c r="AW44" s="156"/>
      <c r="AX44" s="64" t="s">
        <v>249</v>
      </c>
      <c r="AY44" s="64"/>
      <c r="AZ44" s="64"/>
      <c r="BA44" s="64"/>
      <c r="BB44" s="64"/>
      <c r="BC44" s="64"/>
      <c r="BD44" s="156"/>
      <c r="BE44" s="64" t="s">
        <v>250</v>
      </c>
      <c r="BF44" s="64"/>
      <c r="BG44" s="64"/>
      <c r="BH44" s="64"/>
      <c r="BI44" s="64"/>
      <c r="BJ44" s="64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3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15.889927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9.3078199999999995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2607.5985999999998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0.44352648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2.9430196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210.04005000000001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60.511715000000002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13:AA13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 t="s">
        <v>280</v>
      </c>
      <c r="B2" s="156" t="s">
        <v>281</v>
      </c>
      <c r="C2" s="156" t="s">
        <v>282</v>
      </c>
      <c r="D2" s="156">
        <v>59</v>
      </c>
      <c r="E2" s="156">
        <v>1857.008</v>
      </c>
      <c r="F2" s="156">
        <v>329.64114000000001</v>
      </c>
      <c r="G2" s="156">
        <v>32.838703000000002</v>
      </c>
      <c r="H2" s="156">
        <v>19.905947000000001</v>
      </c>
      <c r="I2" s="156">
        <v>12.932755999999999</v>
      </c>
      <c r="J2" s="156">
        <v>56.013634000000003</v>
      </c>
      <c r="K2" s="156">
        <v>31.615960000000001</v>
      </c>
      <c r="L2" s="156">
        <v>24.397673000000001</v>
      </c>
      <c r="M2" s="156">
        <v>29.395347999999998</v>
      </c>
      <c r="N2" s="156">
        <v>3.0621027999999999</v>
      </c>
      <c r="O2" s="156">
        <v>18.231842</v>
      </c>
      <c r="P2" s="156">
        <v>1766.1422</v>
      </c>
      <c r="Q2" s="156">
        <v>26.314278000000002</v>
      </c>
      <c r="R2" s="156">
        <v>678.03503000000001</v>
      </c>
      <c r="S2" s="156">
        <v>86.445350000000005</v>
      </c>
      <c r="T2" s="156">
        <v>7099.0690000000004</v>
      </c>
      <c r="U2" s="156">
        <v>3.4755802</v>
      </c>
      <c r="V2" s="156">
        <v>18.778110000000002</v>
      </c>
      <c r="W2" s="156">
        <v>215.41998000000001</v>
      </c>
      <c r="X2" s="156">
        <v>172.59345999999999</v>
      </c>
      <c r="Y2" s="156">
        <v>1.7916145000000001</v>
      </c>
      <c r="Z2" s="156">
        <v>1.2741501</v>
      </c>
      <c r="AA2" s="156">
        <v>18.352775999999999</v>
      </c>
      <c r="AB2" s="156">
        <v>2.5734468000000001</v>
      </c>
      <c r="AC2" s="156">
        <v>588.81200000000001</v>
      </c>
      <c r="AD2" s="156">
        <v>7.4915833000000003</v>
      </c>
      <c r="AE2" s="156">
        <v>2.2783825000000002</v>
      </c>
      <c r="AF2" s="156">
        <v>3.7815094</v>
      </c>
      <c r="AG2" s="156">
        <v>479.30703999999997</v>
      </c>
      <c r="AH2" s="156">
        <v>321.87493999999998</v>
      </c>
      <c r="AI2" s="156">
        <v>157.43210999999999</v>
      </c>
      <c r="AJ2" s="156">
        <v>1107.5418999999999</v>
      </c>
      <c r="AK2" s="156">
        <v>4847.1133</v>
      </c>
      <c r="AL2" s="156">
        <v>115.84005000000001</v>
      </c>
      <c r="AM2" s="156">
        <v>4272.2437</v>
      </c>
      <c r="AN2" s="156">
        <v>150.63016999999999</v>
      </c>
      <c r="AO2" s="156">
        <v>15.889927</v>
      </c>
      <c r="AP2" s="156">
        <v>13.173660999999999</v>
      </c>
      <c r="AQ2" s="156">
        <v>2.7162660000000001</v>
      </c>
      <c r="AR2" s="156">
        <v>9.3078199999999995</v>
      </c>
      <c r="AS2" s="156">
        <v>2607.5985999999998</v>
      </c>
      <c r="AT2" s="156">
        <v>0.44352648</v>
      </c>
      <c r="AU2" s="156">
        <v>2.9430196</v>
      </c>
      <c r="AV2" s="156">
        <v>210.04005000000001</v>
      </c>
      <c r="AW2" s="156">
        <v>60.511715000000002</v>
      </c>
      <c r="AX2" s="156">
        <v>0.106704354</v>
      </c>
      <c r="AY2" s="156">
        <v>0.87724570000000002</v>
      </c>
      <c r="AZ2" s="156">
        <v>215.36938000000001</v>
      </c>
      <c r="BA2" s="156">
        <v>35.012123000000003</v>
      </c>
      <c r="BB2" s="156">
        <v>10.827961</v>
      </c>
      <c r="BC2" s="156">
        <v>12.854183000000001</v>
      </c>
      <c r="BD2" s="156">
        <v>11.313084</v>
      </c>
      <c r="BE2" s="156">
        <v>0.97061973999999995</v>
      </c>
      <c r="BF2" s="156">
        <v>4.2268400000000002</v>
      </c>
      <c r="BG2" s="156">
        <v>6.9387240000000003E-3</v>
      </c>
      <c r="BH2" s="156">
        <v>1.0281726E-2</v>
      </c>
      <c r="BI2" s="156">
        <v>8.3463554999999995E-3</v>
      </c>
      <c r="BJ2" s="156">
        <v>4.5793519999999997E-2</v>
      </c>
      <c r="BK2" s="156">
        <v>5.3374800000000001E-4</v>
      </c>
      <c r="BL2" s="156">
        <v>0.34743488</v>
      </c>
      <c r="BM2" s="156">
        <v>4.3659790000000003</v>
      </c>
      <c r="BN2" s="156">
        <v>1.1799280999999999</v>
      </c>
      <c r="BO2" s="156">
        <v>61.493385000000004</v>
      </c>
      <c r="BP2" s="156">
        <v>12.828249</v>
      </c>
      <c r="BQ2" s="156">
        <v>20.154803999999999</v>
      </c>
      <c r="BR2" s="156">
        <v>71.890339999999995</v>
      </c>
      <c r="BS2" s="156">
        <v>18.163941999999999</v>
      </c>
      <c r="BT2" s="156">
        <v>14.358316</v>
      </c>
      <c r="BU2" s="156">
        <v>2.0330529999999999E-2</v>
      </c>
      <c r="BV2" s="156">
        <v>8.5963789999999998E-2</v>
      </c>
      <c r="BW2" s="156">
        <v>0.96382590000000001</v>
      </c>
      <c r="BX2" s="156">
        <v>1.4537526000000001</v>
      </c>
      <c r="BY2" s="156">
        <v>0.11448765499999999</v>
      </c>
      <c r="BZ2" s="156">
        <v>7.0996315000000003E-4</v>
      </c>
      <c r="CA2" s="156">
        <v>0.64528954000000005</v>
      </c>
      <c r="CB2" s="156">
        <v>5.1698603000000003E-2</v>
      </c>
      <c r="CC2" s="156">
        <v>0.13389386</v>
      </c>
      <c r="CD2" s="156">
        <v>1.7978343000000001</v>
      </c>
      <c r="CE2" s="156">
        <v>8.0828940000000002E-2</v>
      </c>
      <c r="CF2" s="156">
        <v>0.37232124999999999</v>
      </c>
      <c r="CG2" s="156">
        <v>4.9500000000000003E-7</v>
      </c>
      <c r="CH2" s="156">
        <v>2.7348465999999998E-2</v>
      </c>
      <c r="CI2" s="156">
        <v>7.7246405000000002E-8</v>
      </c>
      <c r="CJ2" s="156">
        <v>3.8392756000000001</v>
      </c>
      <c r="CK2" s="156">
        <v>1.5937957999999999E-2</v>
      </c>
      <c r="CL2" s="156">
        <v>0.37004924</v>
      </c>
      <c r="CM2" s="156">
        <v>4.0407304999999996</v>
      </c>
      <c r="CN2" s="156">
        <v>1807.056</v>
      </c>
      <c r="CO2" s="156">
        <v>3171.7993000000001</v>
      </c>
      <c r="CP2" s="156">
        <v>2246.5529999999999</v>
      </c>
      <c r="CQ2" s="156">
        <v>769.49163999999996</v>
      </c>
      <c r="CR2" s="156">
        <v>376.15001999999998</v>
      </c>
      <c r="CS2" s="156">
        <v>313.81833</v>
      </c>
      <c r="CT2" s="156">
        <v>1811.0835999999999</v>
      </c>
      <c r="CU2" s="156">
        <v>1192.9730999999999</v>
      </c>
      <c r="CV2" s="156">
        <v>925.67579999999998</v>
      </c>
      <c r="CW2" s="156">
        <v>1410.3184000000001</v>
      </c>
      <c r="CX2" s="156">
        <v>465.7885</v>
      </c>
      <c r="CY2" s="156">
        <v>2203.4328999999998</v>
      </c>
      <c r="CZ2" s="156">
        <v>1247.3737000000001</v>
      </c>
      <c r="DA2" s="156">
        <v>2757.259</v>
      </c>
      <c r="DB2" s="156">
        <v>2534.4304000000002</v>
      </c>
      <c r="DC2" s="156">
        <v>4401.7759999999998</v>
      </c>
      <c r="DD2" s="156">
        <v>7286.9937</v>
      </c>
      <c r="DE2" s="156">
        <v>1481.625</v>
      </c>
      <c r="DF2" s="156">
        <v>2722.4110999999998</v>
      </c>
      <c r="DG2" s="156">
        <v>1624.606</v>
      </c>
      <c r="DH2" s="156">
        <v>95.289894000000004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35.012123000000003</v>
      </c>
      <c r="B6">
        <f>BB2</f>
        <v>10.827961</v>
      </c>
      <c r="C6">
        <f>BC2</f>
        <v>12.854183000000001</v>
      </c>
      <c r="D6">
        <f>BD2</f>
        <v>11.313084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22008</v>
      </c>
      <c r="C2" s="56">
        <f ca="1">YEAR(TODAY())-YEAR(B2)+IF(TODAY()&gt;=DATE(YEAR(TODAY()),MONTH(B2),DAY(B2)),0,-1)</f>
        <v>60</v>
      </c>
      <c r="E2" s="52">
        <v>155</v>
      </c>
      <c r="F2" s="53" t="s">
        <v>39</v>
      </c>
      <c r="G2" s="52">
        <v>56</v>
      </c>
      <c r="H2" s="51" t="s">
        <v>41</v>
      </c>
      <c r="I2" s="69">
        <f>ROUND(G3/E3^2,1)</f>
        <v>23.3</v>
      </c>
    </row>
    <row r="3" spans="1:9" x14ac:dyDescent="0.3">
      <c r="E3" s="51">
        <f>E2/100</f>
        <v>1.55</v>
      </c>
      <c r="F3" s="51" t="s">
        <v>40</v>
      </c>
      <c r="G3" s="51">
        <f>G2</f>
        <v>56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43929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김성자, ID : H1900173)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10:29:36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275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43929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60</v>
      </c>
      <c r="G12" s="91"/>
      <c r="H12" s="91"/>
      <c r="I12" s="91"/>
      <c r="K12" s="120">
        <f>'개인정보 및 신체계측 입력'!E2</f>
        <v>155</v>
      </c>
      <c r="L12" s="121"/>
      <c r="M12" s="114">
        <f>'개인정보 및 신체계측 입력'!G2</f>
        <v>56</v>
      </c>
      <c r="N12" s="115"/>
      <c r="O12" s="110" t="s">
        <v>271</v>
      </c>
      <c r="P12" s="104"/>
      <c r="Q12" s="87">
        <f>'개인정보 및 신체계측 입력'!I2</f>
        <v>23.3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김성자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7" t="s">
        <v>43</v>
      </c>
      <c r="E36" s="77"/>
      <c r="F36" s="77"/>
      <c r="G36" s="77"/>
      <c r="H36" s="77"/>
      <c r="I36" s="34">
        <f>'DRIs DATA'!F8</f>
        <v>78.769000000000005</v>
      </c>
      <c r="J36" s="80" t="s">
        <v>44</v>
      </c>
      <c r="K36" s="80"/>
      <c r="L36" s="80"/>
      <c r="M36" s="80"/>
      <c r="N36" s="35"/>
      <c r="O36" s="100" t="s">
        <v>45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182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7" t="s">
        <v>43</v>
      </c>
      <c r="E41" s="77"/>
      <c r="F41" s="77"/>
      <c r="G41" s="77"/>
      <c r="H41" s="77"/>
      <c r="I41" s="34">
        <f>'DRIs DATA'!G8</f>
        <v>7.8470000000000004</v>
      </c>
      <c r="J41" s="80" t="s">
        <v>44</v>
      </c>
      <c r="K41" s="80"/>
      <c r="L41" s="80"/>
      <c r="M41" s="80"/>
      <c r="N41" s="35"/>
      <c r="O41" s="81" t="s">
        <v>49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184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1" t="s">
        <v>43</v>
      </c>
      <c r="E46" s="101"/>
      <c r="F46" s="101"/>
      <c r="G46" s="101"/>
      <c r="H46" s="101"/>
      <c r="I46" s="34">
        <f>'DRIs DATA'!H8</f>
        <v>13.385</v>
      </c>
      <c r="J46" s="80" t="s">
        <v>44</v>
      </c>
      <c r="K46" s="80"/>
      <c r="L46" s="80"/>
      <c r="M46" s="80"/>
      <c r="N46" s="35"/>
      <c r="O46" s="81" t="s">
        <v>48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183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164</v>
      </c>
      <c r="D69" s="76"/>
      <c r="E69" s="76"/>
      <c r="F69" s="76"/>
      <c r="G69" s="76"/>
      <c r="H69" s="77" t="s">
        <v>170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8">
        <f>ROUND('그룹 전체 사용자의 일일 입력'!D6/MAX('그룹 전체 사용자의 일일 입력'!$B$6,'그룹 전체 사용자의 일일 입력'!$C$6,'그룹 전체 사용자의 일일 입력'!$D$6),1)</f>
        <v>0.9</v>
      </c>
      <c r="P69" s="7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51</v>
      </c>
      <c r="D72" s="76"/>
      <c r="E72" s="76"/>
      <c r="F72" s="76"/>
      <c r="G72" s="76"/>
      <c r="H72" s="38"/>
      <c r="I72" s="77" t="s">
        <v>52</v>
      </c>
      <c r="J72" s="77"/>
      <c r="K72" s="36">
        <f>ROUND('DRIs DATA'!L8,1)</f>
        <v>9.1999999999999993</v>
      </c>
      <c r="L72" s="36" t="s">
        <v>53</v>
      </c>
      <c r="M72" s="36">
        <f>ROUND('DRIs DATA'!K8,1)</f>
        <v>8.9</v>
      </c>
      <c r="N72" s="80" t="s">
        <v>54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192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268</v>
      </c>
      <c r="C93" s="95"/>
      <c r="D93" s="95"/>
      <c r="E93" s="95"/>
      <c r="F93" s="95"/>
      <c r="G93" s="95"/>
      <c r="H93" s="95"/>
      <c r="I93" s="95"/>
      <c r="J93" s="96"/>
      <c r="L93" s="94" t="s">
        <v>175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171</v>
      </c>
      <c r="C94" s="153"/>
      <c r="D94" s="153"/>
      <c r="E94" s="153"/>
      <c r="F94" s="151">
        <f>ROUND('DRIs DATA'!F16/'DRIs DATA'!C16*100,2)</f>
        <v>90.4</v>
      </c>
      <c r="G94" s="151"/>
      <c r="H94" s="153" t="s">
        <v>167</v>
      </c>
      <c r="I94" s="153"/>
      <c r="J94" s="154"/>
      <c r="L94" s="155" t="s">
        <v>171</v>
      </c>
      <c r="M94" s="153"/>
      <c r="N94" s="153"/>
      <c r="O94" s="153"/>
      <c r="P94" s="153"/>
      <c r="Q94" s="23">
        <f>ROUND('DRIs DATA'!M16/'DRIs DATA'!K16*100,2)</f>
        <v>156.47999999999999</v>
      </c>
      <c r="R94" s="153" t="s">
        <v>167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180</v>
      </c>
      <c r="C96" s="140"/>
      <c r="D96" s="140"/>
      <c r="E96" s="140"/>
      <c r="F96" s="140"/>
      <c r="G96" s="140"/>
      <c r="H96" s="140"/>
      <c r="I96" s="140"/>
      <c r="J96" s="141"/>
      <c r="L96" s="145" t="s">
        <v>173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264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265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171</v>
      </c>
      <c r="C121" s="16"/>
      <c r="D121" s="16"/>
      <c r="E121" s="15"/>
      <c r="F121" s="151">
        <f>ROUND('DRIs DATA'!F26/'DRIs DATA'!C26*100,2)</f>
        <v>172.59</v>
      </c>
      <c r="G121" s="151"/>
      <c r="H121" s="153" t="s">
        <v>166</v>
      </c>
      <c r="I121" s="153"/>
      <c r="J121" s="154"/>
      <c r="L121" s="42" t="s">
        <v>171</v>
      </c>
      <c r="M121" s="20"/>
      <c r="N121" s="20"/>
      <c r="O121" s="23"/>
      <c r="P121" s="6"/>
      <c r="Q121" s="58">
        <f>ROUND('DRIs DATA'!AH26/'DRIs DATA'!AE26*100,2)</f>
        <v>171.56</v>
      </c>
      <c r="R121" s="153" t="s">
        <v>166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174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269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262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263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194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266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176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171</v>
      </c>
      <c r="C172" s="20"/>
      <c r="D172" s="20"/>
      <c r="E172" s="6"/>
      <c r="F172" s="151">
        <f>ROUND('DRIs DATA'!F36/'DRIs DATA'!C36*100,2)</f>
        <v>59.91</v>
      </c>
      <c r="G172" s="15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323.14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185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187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267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1">
        <f>ROUND('DRIs DATA'!F46/'DRIs DATA'!C46*100,2)</f>
        <v>158.9</v>
      </c>
      <c r="G197" s="15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186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195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188</v>
      </c>
      <c r="C209" s="152"/>
      <c r="D209" s="152"/>
      <c r="E209" s="152"/>
      <c r="F209" s="152"/>
      <c r="G209" s="152"/>
      <c r="H209" s="152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8" t="s">
        <v>190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2020-04-08T02:19:34Z</dcterms:modified>
</cp:coreProperties>
</file>