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A63C6C40-E710-41AF-9260-7DFB4CB7F8D1}" xr6:coauthVersionLast="45" xr6:coauthVersionMax="45" xr10:uidLastSave="{00000000-0000-0000-0000-000000000000}"/>
  <bookViews>
    <workbookView xWindow="450" yWindow="138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<sst xmlns="http://schemas.openxmlformats.org/spreadsheetml/2006/main" count="692" uniqueCount="283">
  <si>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</si>
  <si>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</si>
  <si>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</si>
  <si>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</si>
  <si>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</si>
  <si>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</si>
  <si>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</si>
  <si>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</si>
  <si>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</si>
  <si>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</si>
  <si>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</si>
  <si>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</si>
  <si>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</si>
  <si>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</si>
  <si>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</si>
  <si>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</si>
  <si>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</si>
  <si>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</si>
  <si>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</si>
  <si>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</si>
  <si>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</si>
  <si>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</si>
  <si>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</si>
  <si>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</si>
  <si>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</si>
  <si>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</si>
  <si>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</si>
  <si>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</si>
  <si>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</si>
  <si>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</si>
  <si>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</si>
  <si>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</si>
  <si>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</si>
  <si>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</si>
  <si>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</si>
  <si>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</si>
  <si>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</si>
  <si>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</si>
  <si>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</si>
  <si>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</si>
  <si>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</si>
  <si>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</si>
  <si>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</si>
  <si>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</si>
  <si>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</si>
  <si>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</si>
  <si>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</si>
  <si>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</si>
  <si>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</si>
  <si>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</si>
  <si>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</si>
  <si>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</si>
  <si>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</si>
  <si>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</si>
  <si>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</si>
  <si>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</si>
  <si>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</si>
  <si>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</si>
  <si>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</si>
  <si>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</si>
  <si>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</si>
  <si>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</si>
  <si>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</si>
  <si>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</si>
  <si>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</si>
  <si>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</si>
  <si>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</si>
  <si>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</si>
  <si>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</si>
  <si>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</si>
  <si>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</si>
  <si>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</si>
  <si>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</si>
  <si>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</si>
  <si>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</si>
  <si>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</si>
  <si>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</si>
  <si>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</si>
  <si>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</si>
  <si>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</si>
  <si>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</si>
  <si>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</si>
  <si>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</si>
  <si>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</si>
  <si>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</si>
  <si>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</si>
  <si>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</si>
  <si>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</si>
  <si>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</si>
  <si>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</si>
  <si>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</si>
  <si>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</si>
  <si>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</si>
  <si>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</si>
  <si>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</si>
  <si>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</si>
  <si>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</si>
  <si>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</si>
  <si>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</si>
  <si>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</si>
  <si>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</si>
  <si>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</si>
  <si>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</si>
  <si>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</si>
  <si>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</si>
  <si>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</si>
  <si>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</si>
  <si>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</si>
  <si>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</si>
  <si>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</si>
  <si>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</si>
  <si>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</si>
  <si>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</si>
  <si>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</si>
  <si>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</si>
  <si>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</si>
  <si>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</si>
  <si>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</si>
  <si>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</si>
  <si>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</si>
  <si>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</si>
  <si>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</si>
  <si>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</si>
  <si>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</si>
  <si>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</si>
  <si>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</si>
  <si>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</si>
  <si>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</si>
  <si>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</si>
  <si>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</si>
  <si>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</si>
  <si>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</si>
  <si>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</si>
  <si>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</si>
  <si>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</si>
  <si>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</si>
  <si>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</si>
  <si>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</si>
  <si>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</si>
  <si>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</si>
  <si>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</si>
  <si>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</si>
  <si>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</si>
  <si>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</si>
  <si>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</si>
  <si>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</si>
  <si>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</si>
  <si>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</si>
  <si>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</si>
  <si>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</si>
  <si>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</si>
  <si>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</si>
  <si>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</si>
  <si>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</si>
  <si>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</si>
  <si>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</si>
  <si>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</si>
  <si>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</si>
  <si>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</si>
  <si>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</si>
  <si>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</si>
  <si>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</si>
  <si>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</si>
  <si>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</si>
  <si>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</si>
  <si>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</si>
  <si>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</si>
  <si>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</si>
  <si>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</si>
  <si>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</si>
  <si>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</si>
  <si>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</si>
  <si>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</si>
  <si>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</si>
  <si>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</si>
  <si>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</si>
  <si>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</si>
  <si>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</si>
  <si>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</si>
  <si>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</si>
  <si>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</si>
  <si>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</si>
  <si>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</si>
  <si>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</si>
  <si>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</si>
  <si>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</si>
  <si>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</si>
  <si>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</si>
  <si>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</si>
  <si>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</si>
  <si>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</si>
  <si>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</si>
  <si>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</si>
  <si>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</si>
  <si>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</si>
  <si>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</si>
  <si>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</si>
  <si>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</si>
  <si>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</si>
  <si>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</si>
  <si>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</si>
  <si>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</si>
  <si>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</si>
  <si>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</si>
  <si>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</si>
  <si>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</si>
  <si>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</si>
  <si>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</si>
  <si>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</si>
  <si>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</si>
  <si>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</si>
  <si>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</si>
  <si>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</si>
  <si>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</si>
  <si>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</si>
  <si>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</si>
  <si>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</si>
  <si>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</si>
  <si>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</si>
  <si>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</si>
  <si>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</si>
  <si>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</si>
  <si>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</si>
  <si>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</si>
  <si>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</si>
  <si>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</si>
  <si>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</si>
  <si>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</si>
  <si>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</si>
  <si>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</si>
  <si>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</si>
  <si>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</si>
  <si>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</si>
  <si>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</si>
  <si>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</si>
  <si>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</si>
  <si>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</si>
  <si>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</si>
  <si>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</si>
  <si>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</si>
  <si>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</si>
  <si>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</si>
  <si>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</si>
  <si>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</si>
  <si>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</si>
  <si>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</si>
  <si>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</si>
  <si>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</si>
  <si>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</si>
  <si>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</si>
  <si>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</si>
  <si>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</si>
  <si>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</si>
  <si>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</si>
  <si>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</si>
  <si>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</si>
  <si>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</si>
  <si>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</si>
  <si>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</si>
  <si>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</si>
  <si>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</si>
  <si>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</si>
  <si>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</si>
  <si>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</si>
  <si>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</si>
  <si>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</si>
  <si>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</si>
  <si>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</si>
  <si>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</si>
  <si>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</si>
  <si>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</si>
  <si>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</si>
  <si>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</si>
  <si>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</si>
  <si>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</si>
  <si>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</si>
  <si>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</si>
  <si>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정건삼, ID : H1900177)</t>
  </si>
  <si>
    <t>출력시각</t>
  </si>
  <si>
    <t>2020년 04월 16일 10:23:51</t>
  </si>
  <si>
    <t>H1900177</t>
  </si>
  <si>
    <t>정건삼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</si>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</sst>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78.383260000000007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3.2452551999999999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5.0980816000000004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1408.271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3250.4609999999998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81.320930000000004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150.44434999999999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12.993725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942.6585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1.7439983999999999E-2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4.4930963999999998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30.876635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319.22323999999998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107.70872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3.3660000000000001</c:v>
                </c:pt>
                <c:pt idx="1">
                  <c:v>12.379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11.645094</c:v>
                </c:pt>
                <c:pt idx="1">
                  <c:v>15.336479000000001</c:v>
                </c:pt>
                <c:pt idx="2">
                  <c:v>15.452662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613.73479999999995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20.044377999999998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75.275000000000006</c:v>
                </c:pt>
                <c:pt idx="1">
                  <c:v>9.3460000000000001</c:v>
                </c:pt>
                <c:pt idx="2">
                  <c:v>15.378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2286.7982999999999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139.41739000000001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538.21545000000003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3.6528645000000002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4948.2905000000001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18.949335000000001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1.8700631999999999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257.64864999999998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1.7925431999999999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15.957542999999999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1.8700631999999999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599.47046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10.436648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정건삼, ID : H1900177)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10:23:51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65" t="s">
        <v>199</v>
      </c>
      <c r="F4" s="66"/>
      <c r="G4" s="66"/>
      <c r="H4" s="67"/>
      <c r="I4" s="47"/>
      <c r="J4" s="65" t="s">
        <v>200</v>
      </c>
      <c r="K4" s="66"/>
      <c r="L4" s="67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2286.7982999999999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78.383260000000007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30.876635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75.275000000000006</v>
      </c>
      <c r="G8" s="60">
        <f>'DRIs DATA 입력'!G8</f>
        <v>9.3460000000000001</v>
      </c>
      <c r="H8" s="60">
        <f>'DRIs DATA 입력'!H8</f>
        <v>15.378</v>
      </c>
      <c r="I8" s="47"/>
      <c r="J8" s="60" t="s">
        <v>217</v>
      </c>
      <c r="K8" s="60">
        <f>'DRIs DATA 입력'!K8</f>
        <v>3.3660000000000001</v>
      </c>
      <c r="L8" s="60">
        <f>'DRIs DATA 입력'!L8</f>
        <v>12.379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613.73479999999995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20.044377999999998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3.6528645000000002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257.64864999999998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139.41739000000001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1.9181973000000001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1.7925431999999999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15.957542999999999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1.8700631999999999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599.47046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10.436648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3.2452551999999999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5.0980816000000004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538.21545000000003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1408.271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4948.2905000000001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3250.4609999999998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81.320930000000004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150.44434999999999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18.949335000000001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12.993725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942.6585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1.7439983999999999E-2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4.4930963999999998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319.22323999999998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107.70872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159" t="s">
        <v>276</v>
      </c>
      <c r="B1" s="158" t="s">
        <v>277</v>
      </c>
      <c r="C1" s="158"/>
      <c r="D1" s="158"/>
      <c r="E1" s="158"/>
      <c r="F1" s="158"/>
      <c r="G1" s="159" t="s">
        <v>278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3" spans="1:27" x14ac:dyDescent="0.3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</row>
    <row r="4" spans="1:27" x14ac:dyDescent="0.3">
      <c r="A4" s="68" t="s">
        <v>57</v>
      </c>
      <c r="B4" s="68"/>
      <c r="C4" s="68"/>
      <c r="D4" s="158"/>
      <c r="E4" s="65" t="s">
        <v>199</v>
      </c>
      <c r="F4" s="66"/>
      <c r="G4" s="66"/>
      <c r="H4" s="67"/>
      <c r="I4" s="158"/>
      <c r="J4" s="65" t="s">
        <v>200</v>
      </c>
      <c r="K4" s="66"/>
      <c r="L4" s="67"/>
      <c r="M4" s="158"/>
      <c r="N4" s="68" t="s">
        <v>201</v>
      </c>
      <c r="O4" s="68"/>
      <c r="P4" s="68"/>
      <c r="Q4" s="68"/>
      <c r="R4" s="68"/>
      <c r="S4" s="68"/>
      <c r="T4" s="158"/>
      <c r="U4" s="68" t="s">
        <v>202</v>
      </c>
      <c r="V4" s="68"/>
      <c r="W4" s="68"/>
      <c r="X4" s="68"/>
      <c r="Y4" s="68"/>
      <c r="Z4" s="68"/>
      <c r="AA4" s="158"/>
    </row>
    <row r="5" spans="1:27" x14ac:dyDescent="0.3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</row>
    <row r="6" spans="1:27" x14ac:dyDescent="0.3">
      <c r="A6" s="160" t="s">
        <v>57</v>
      </c>
      <c r="B6" s="160">
        <v>2200</v>
      </c>
      <c r="C6" s="160">
        <v>2286.7982999999999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50</v>
      </c>
      <c r="P6" s="160">
        <v>60</v>
      </c>
      <c r="Q6" s="160">
        <v>0</v>
      </c>
      <c r="R6" s="160">
        <v>0</v>
      </c>
      <c r="S6" s="160">
        <v>78.383260000000007</v>
      </c>
      <c r="T6" s="158"/>
      <c r="U6" s="160" t="s">
        <v>215</v>
      </c>
      <c r="V6" s="160">
        <v>0</v>
      </c>
      <c r="W6" s="160">
        <v>0</v>
      </c>
      <c r="X6" s="160">
        <v>25</v>
      </c>
      <c r="Y6" s="160">
        <v>0</v>
      </c>
      <c r="Z6" s="160">
        <v>30.876635</v>
      </c>
      <c r="AA6" s="158"/>
    </row>
    <row r="7" spans="1:27" x14ac:dyDescent="0.3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x14ac:dyDescent="0.3">
      <c r="A8" s="158"/>
      <c r="B8" s="158"/>
      <c r="C8" s="158"/>
      <c r="D8" s="158"/>
      <c r="E8" s="160" t="s">
        <v>217</v>
      </c>
      <c r="F8" s="160">
        <v>75.275000000000006</v>
      </c>
      <c r="G8" s="160">
        <v>9.3460000000000001</v>
      </c>
      <c r="H8" s="160">
        <v>15.378</v>
      </c>
      <c r="I8" s="158"/>
      <c r="J8" s="160" t="s">
        <v>217</v>
      </c>
      <c r="K8" s="160">
        <v>3.3660000000000001</v>
      </c>
      <c r="L8" s="160">
        <v>12.379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13" spans="1:27" x14ac:dyDescent="0.3">
      <c r="A13" s="69" t="s">
        <v>218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219</v>
      </c>
      <c r="B14" s="68"/>
      <c r="C14" s="68"/>
      <c r="D14" s="68"/>
      <c r="E14" s="68"/>
      <c r="F14" s="68"/>
      <c r="G14" s="158"/>
      <c r="H14" s="68" t="s">
        <v>220</v>
      </c>
      <c r="I14" s="68"/>
      <c r="J14" s="68"/>
      <c r="K14" s="68"/>
      <c r="L14" s="68"/>
      <c r="M14" s="68"/>
      <c r="N14" s="158"/>
      <c r="O14" s="68" t="s">
        <v>221</v>
      </c>
      <c r="P14" s="68"/>
      <c r="Q14" s="68"/>
      <c r="R14" s="68"/>
      <c r="S14" s="68"/>
      <c r="T14" s="68"/>
      <c r="U14" s="158"/>
      <c r="V14" s="68" t="s">
        <v>222</v>
      </c>
      <c r="W14" s="68"/>
      <c r="X14" s="68"/>
      <c r="Y14" s="68"/>
      <c r="Z14" s="68"/>
      <c r="AA14" s="68"/>
    </row>
    <row r="15" spans="1:27" x14ac:dyDescent="0.3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</row>
    <row r="16" spans="1:27" x14ac:dyDescent="0.3">
      <c r="A16" s="160" t="s">
        <v>223</v>
      </c>
      <c r="B16" s="160">
        <v>530</v>
      </c>
      <c r="C16" s="160">
        <v>750</v>
      </c>
      <c r="D16" s="160">
        <v>0</v>
      </c>
      <c r="E16" s="160">
        <v>3000</v>
      </c>
      <c r="F16" s="160">
        <v>613.73479999999995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20.044377999999998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3.6528645000000002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257.64864999999998</v>
      </c>
    </row>
    <row r="23" spans="1:62" x14ac:dyDescent="0.3">
      <c r="A23" s="69" t="s">
        <v>224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225</v>
      </c>
      <c r="B24" s="68"/>
      <c r="C24" s="68"/>
      <c r="D24" s="68"/>
      <c r="E24" s="68"/>
      <c r="F24" s="68"/>
      <c r="G24" s="158"/>
      <c r="H24" s="68" t="s">
        <v>226</v>
      </c>
      <c r="I24" s="68"/>
      <c r="J24" s="68"/>
      <c r="K24" s="68"/>
      <c r="L24" s="68"/>
      <c r="M24" s="68"/>
      <c r="N24" s="158"/>
      <c r="O24" s="68" t="s">
        <v>227</v>
      </c>
      <c r="P24" s="68"/>
      <c r="Q24" s="68"/>
      <c r="R24" s="68"/>
      <c r="S24" s="68"/>
      <c r="T24" s="68"/>
      <c r="U24" s="158"/>
      <c r="V24" s="68" t="s">
        <v>228</v>
      </c>
      <c r="W24" s="68"/>
      <c r="X24" s="68"/>
      <c r="Y24" s="68"/>
      <c r="Z24" s="68"/>
      <c r="AA24" s="68"/>
      <c r="AB24" s="158"/>
      <c r="AC24" s="68" t="s">
        <v>229</v>
      </c>
      <c r="AD24" s="68"/>
      <c r="AE24" s="68"/>
      <c r="AF24" s="68"/>
      <c r="AG24" s="68"/>
      <c r="AH24" s="68"/>
      <c r="AI24" s="158"/>
      <c r="AJ24" s="68" t="s">
        <v>230</v>
      </c>
      <c r="AK24" s="68"/>
      <c r="AL24" s="68"/>
      <c r="AM24" s="68"/>
      <c r="AN24" s="68"/>
      <c r="AO24" s="68"/>
      <c r="AP24" s="158"/>
      <c r="AQ24" s="68" t="s">
        <v>231</v>
      </c>
      <c r="AR24" s="68"/>
      <c r="AS24" s="68"/>
      <c r="AT24" s="68"/>
      <c r="AU24" s="68"/>
      <c r="AV24" s="68"/>
      <c r="AW24" s="158"/>
      <c r="AX24" s="68" t="s">
        <v>232</v>
      </c>
      <c r="AY24" s="68"/>
      <c r="AZ24" s="68"/>
      <c r="BA24" s="68"/>
      <c r="BB24" s="68"/>
      <c r="BC24" s="68"/>
      <c r="BD24" s="158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</row>
    <row r="26" spans="1:62" x14ac:dyDescent="0.3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139.41739000000001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1.9181973000000001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1.7925431999999999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15.957542999999999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1.8700631999999999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599.47046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10.436648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3.2452551999999999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5.0980816000000004</v>
      </c>
    </row>
    <row r="33" spans="1:68" x14ac:dyDescent="0.3">
      <c r="A33" s="69" t="s">
        <v>235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4"/>
      <c r="BL33" s="64"/>
      <c r="BM33" s="64"/>
      <c r="BN33" s="64"/>
      <c r="BO33" s="64"/>
      <c r="BP33" s="64"/>
    </row>
    <row r="34" spans="1:68" x14ac:dyDescent="0.3">
      <c r="A34" s="68" t="s">
        <v>236</v>
      </c>
      <c r="B34" s="68"/>
      <c r="C34" s="68"/>
      <c r="D34" s="68"/>
      <c r="E34" s="68"/>
      <c r="F34" s="68"/>
      <c r="G34" s="158"/>
      <c r="H34" s="68" t="s">
        <v>237</v>
      </c>
      <c r="I34" s="68"/>
      <c r="J34" s="68"/>
      <c r="K34" s="68"/>
      <c r="L34" s="68"/>
      <c r="M34" s="68"/>
      <c r="N34" s="158"/>
      <c r="O34" s="68" t="s">
        <v>238</v>
      </c>
      <c r="P34" s="68"/>
      <c r="Q34" s="68"/>
      <c r="R34" s="68"/>
      <c r="S34" s="68"/>
      <c r="T34" s="68"/>
      <c r="U34" s="158"/>
      <c r="V34" s="68" t="s">
        <v>239</v>
      </c>
      <c r="W34" s="68"/>
      <c r="X34" s="68"/>
      <c r="Y34" s="68"/>
      <c r="Z34" s="68"/>
      <c r="AA34" s="68"/>
      <c r="AB34" s="158"/>
      <c r="AC34" s="68" t="s">
        <v>240</v>
      </c>
      <c r="AD34" s="68"/>
      <c r="AE34" s="68"/>
      <c r="AF34" s="68"/>
      <c r="AG34" s="68"/>
      <c r="AH34" s="68"/>
      <c r="AI34" s="158"/>
      <c r="AJ34" s="68" t="s">
        <v>241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 x14ac:dyDescent="0.3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 x14ac:dyDescent="0.3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538.21545000000003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1408.271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4948.2905000000001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3250.4609999999998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81.320930000000004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150.44434999999999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43" spans="1:68" x14ac:dyDescent="0.3">
      <c r="A43" s="69" t="s">
        <v>242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243</v>
      </c>
      <c r="B44" s="68"/>
      <c r="C44" s="68"/>
      <c r="D44" s="68"/>
      <c r="E44" s="68"/>
      <c r="F44" s="68"/>
      <c r="G44" s="158"/>
      <c r="H44" s="68" t="s">
        <v>244</v>
      </c>
      <c r="I44" s="68"/>
      <c r="J44" s="68"/>
      <c r="K44" s="68"/>
      <c r="L44" s="68"/>
      <c r="M44" s="68"/>
      <c r="N44" s="158"/>
      <c r="O44" s="68" t="s">
        <v>245</v>
      </c>
      <c r="P44" s="68"/>
      <c r="Q44" s="68"/>
      <c r="R44" s="68"/>
      <c r="S44" s="68"/>
      <c r="T44" s="68"/>
      <c r="U44" s="158"/>
      <c r="V44" s="68" t="s">
        <v>246</v>
      </c>
      <c r="W44" s="68"/>
      <c r="X44" s="68"/>
      <c r="Y44" s="68"/>
      <c r="Z44" s="68"/>
      <c r="AA44" s="68"/>
      <c r="AB44" s="158"/>
      <c r="AC44" s="68" t="s">
        <v>247</v>
      </c>
      <c r="AD44" s="68"/>
      <c r="AE44" s="68"/>
      <c r="AF44" s="68"/>
      <c r="AG44" s="68"/>
      <c r="AH44" s="68"/>
      <c r="AI44" s="158"/>
      <c r="AJ44" s="68" t="s">
        <v>248</v>
      </c>
      <c r="AK44" s="68"/>
      <c r="AL44" s="68"/>
      <c r="AM44" s="68"/>
      <c r="AN44" s="68"/>
      <c r="AO44" s="68"/>
      <c r="AP44" s="158"/>
      <c r="AQ44" s="68" t="s">
        <v>249</v>
      </c>
      <c r="AR44" s="68"/>
      <c r="AS44" s="68"/>
      <c r="AT44" s="68"/>
      <c r="AU44" s="68"/>
      <c r="AV44" s="68"/>
      <c r="AW44" s="158"/>
      <c r="AX44" s="68" t="s">
        <v>250</v>
      </c>
      <c r="AY44" s="68"/>
      <c r="AZ44" s="68"/>
      <c r="BA44" s="68"/>
      <c r="BB44" s="68"/>
      <c r="BC44" s="68"/>
      <c r="BD44" s="158"/>
      <c r="BE44" s="68" t="s">
        <v>251</v>
      </c>
      <c r="BF44" s="68"/>
      <c r="BG44" s="68"/>
      <c r="BH44" s="68"/>
      <c r="BI44" s="68"/>
      <c r="BJ44" s="68"/>
    </row>
    <row r="45" spans="1:68" x14ac:dyDescent="0.3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</row>
    <row r="46" spans="1:68" x14ac:dyDescent="0.3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18.949335000000001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12.993725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942.6585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1.7439983999999999E-2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4.4930963999999998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319.22323999999998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107.70872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2" t="s">
        <v>280</v>
      </c>
      <c r="B2" s="162" t="s">
        <v>281</v>
      </c>
      <c r="C2" s="162" t="s">
        <v>282</v>
      </c>
      <c r="D2" s="162">
        <v>63</v>
      </c>
      <c r="E2" s="162">
        <v>2286.7982999999999</v>
      </c>
      <c r="F2" s="162">
        <v>383.68472000000003</v>
      </c>
      <c r="G2" s="162">
        <v>47.639409999999998</v>
      </c>
      <c r="H2" s="162">
        <v>27.905660000000001</v>
      </c>
      <c r="I2" s="162">
        <v>19.733746</v>
      </c>
      <c r="J2" s="162">
        <v>78.383260000000007</v>
      </c>
      <c r="K2" s="162">
        <v>45.212139999999998</v>
      </c>
      <c r="L2" s="162">
        <v>33.171123999999999</v>
      </c>
      <c r="M2" s="162">
        <v>30.876635</v>
      </c>
      <c r="N2" s="162">
        <v>4.431235</v>
      </c>
      <c r="O2" s="162">
        <v>16.790572999999998</v>
      </c>
      <c r="P2" s="162">
        <v>871.17309999999998</v>
      </c>
      <c r="Q2" s="162">
        <v>24.834009999999999</v>
      </c>
      <c r="R2" s="162">
        <v>613.73479999999995</v>
      </c>
      <c r="S2" s="162">
        <v>146.44676000000001</v>
      </c>
      <c r="T2" s="162">
        <v>5607.4570000000003</v>
      </c>
      <c r="U2" s="162">
        <v>3.6528645000000002</v>
      </c>
      <c r="V2" s="162">
        <v>20.044377999999998</v>
      </c>
      <c r="W2" s="162">
        <v>257.64864999999998</v>
      </c>
      <c r="X2" s="162">
        <v>139.41739000000001</v>
      </c>
      <c r="Y2" s="162">
        <v>1.9181973000000001</v>
      </c>
      <c r="Z2" s="162">
        <v>1.7925431999999999</v>
      </c>
      <c r="AA2" s="162">
        <v>15.957542999999999</v>
      </c>
      <c r="AB2" s="162">
        <v>1.8700631999999999</v>
      </c>
      <c r="AC2" s="162">
        <v>599.47046</v>
      </c>
      <c r="AD2" s="162">
        <v>10.436648</v>
      </c>
      <c r="AE2" s="162">
        <v>3.2452551999999999</v>
      </c>
      <c r="AF2" s="162">
        <v>5.0980816000000004</v>
      </c>
      <c r="AG2" s="162">
        <v>538.21545000000003</v>
      </c>
      <c r="AH2" s="162">
        <v>315.80990000000003</v>
      </c>
      <c r="AI2" s="162">
        <v>222.40552</v>
      </c>
      <c r="AJ2" s="162">
        <v>1408.271</v>
      </c>
      <c r="AK2" s="162">
        <v>4948.2905000000001</v>
      </c>
      <c r="AL2" s="162">
        <v>81.320930000000004</v>
      </c>
      <c r="AM2" s="162">
        <v>3250.4609999999998</v>
      </c>
      <c r="AN2" s="162">
        <v>150.44434999999999</v>
      </c>
      <c r="AO2" s="162">
        <v>18.949335000000001</v>
      </c>
      <c r="AP2" s="162">
        <v>13.78969</v>
      </c>
      <c r="AQ2" s="162">
        <v>5.1596446</v>
      </c>
      <c r="AR2" s="162">
        <v>12.993725</v>
      </c>
      <c r="AS2" s="162">
        <v>942.6585</v>
      </c>
      <c r="AT2" s="162">
        <v>1.7439983999999999E-2</v>
      </c>
      <c r="AU2" s="162">
        <v>4.4930963999999998</v>
      </c>
      <c r="AV2" s="162">
        <v>319.22323999999998</v>
      </c>
      <c r="AW2" s="162">
        <v>107.70872</v>
      </c>
      <c r="AX2" s="162">
        <v>0.11198622</v>
      </c>
      <c r="AY2" s="162">
        <v>1.1410161999999999</v>
      </c>
      <c r="AZ2" s="162">
        <v>518.22546</v>
      </c>
      <c r="BA2" s="162">
        <v>42.477882000000001</v>
      </c>
      <c r="BB2" s="162">
        <v>11.645094</v>
      </c>
      <c r="BC2" s="162">
        <v>15.336479000000001</v>
      </c>
      <c r="BD2" s="162">
        <v>15.452662</v>
      </c>
      <c r="BE2" s="162">
        <v>0.92396210000000001</v>
      </c>
      <c r="BF2" s="162">
        <v>5.3430989999999996</v>
      </c>
      <c r="BG2" s="162">
        <v>2.7754896000000001E-3</v>
      </c>
      <c r="BH2" s="162">
        <v>7.6663555000000003E-3</v>
      </c>
      <c r="BI2" s="162">
        <v>5.6451851999999997E-3</v>
      </c>
      <c r="BJ2" s="162">
        <v>3.9554548000000002E-2</v>
      </c>
      <c r="BK2" s="162">
        <v>2.1349920000000001E-4</v>
      </c>
      <c r="BL2" s="162">
        <v>0.12023098</v>
      </c>
      <c r="BM2" s="162">
        <v>2.0721110999999999</v>
      </c>
      <c r="BN2" s="162">
        <v>0.54450935</v>
      </c>
      <c r="BO2" s="162">
        <v>48.612180000000002</v>
      </c>
      <c r="BP2" s="162">
        <v>7.5607347000000003</v>
      </c>
      <c r="BQ2" s="162">
        <v>16.975512999999999</v>
      </c>
      <c r="BR2" s="162">
        <v>68.671180000000007</v>
      </c>
      <c r="BS2" s="162">
        <v>29.144290000000002</v>
      </c>
      <c r="BT2" s="162">
        <v>5.9114876000000001</v>
      </c>
      <c r="BU2" s="162">
        <v>0.25689104000000001</v>
      </c>
      <c r="BV2" s="162">
        <v>4.0110905000000002E-2</v>
      </c>
      <c r="BW2" s="162">
        <v>0.46324372000000003</v>
      </c>
      <c r="BX2" s="162">
        <v>0.93821895</v>
      </c>
      <c r="BY2" s="162">
        <v>0.17160468000000001</v>
      </c>
      <c r="BZ2" s="162">
        <v>7.5698404999999995E-4</v>
      </c>
      <c r="CA2" s="162">
        <v>1.8367726</v>
      </c>
      <c r="CB2" s="162">
        <v>2.6424287000000001E-2</v>
      </c>
      <c r="CC2" s="162">
        <v>0.29786774999999999</v>
      </c>
      <c r="CD2" s="162">
        <v>1.2122238999999999</v>
      </c>
      <c r="CE2" s="162">
        <v>6.1670902999999999E-2</v>
      </c>
      <c r="CF2" s="162">
        <v>0.13893559999999999</v>
      </c>
      <c r="CG2" s="162">
        <v>0</v>
      </c>
      <c r="CH2" s="162">
        <v>4.2425119999999997E-2</v>
      </c>
      <c r="CI2" s="162">
        <v>2.5328759999999999E-3</v>
      </c>
      <c r="CJ2" s="162">
        <v>2.5332430000000001</v>
      </c>
      <c r="CK2" s="162">
        <v>1.1450534E-2</v>
      </c>
      <c r="CL2" s="162">
        <v>2.6539557</v>
      </c>
      <c r="CM2" s="162">
        <v>2.1248497999999998</v>
      </c>
      <c r="CN2" s="162">
        <v>2477.4409999999998</v>
      </c>
      <c r="CO2" s="162">
        <v>4283.8643000000002</v>
      </c>
      <c r="CP2" s="162">
        <v>2228.1880000000001</v>
      </c>
      <c r="CQ2" s="162">
        <v>845.72400000000005</v>
      </c>
      <c r="CR2" s="162">
        <v>493.41922</v>
      </c>
      <c r="CS2" s="162">
        <v>518.50319999999999</v>
      </c>
      <c r="CT2" s="162">
        <v>2476.0571</v>
      </c>
      <c r="CU2" s="162">
        <v>1402.9792</v>
      </c>
      <c r="CV2" s="162">
        <v>1683.1215</v>
      </c>
      <c r="CW2" s="162">
        <v>1512.1878999999999</v>
      </c>
      <c r="CX2" s="162">
        <v>480.10095000000001</v>
      </c>
      <c r="CY2" s="162">
        <v>3236.0740000000001</v>
      </c>
      <c r="CZ2" s="162">
        <v>1314.6952000000001</v>
      </c>
      <c r="DA2" s="162">
        <v>3654.3442</v>
      </c>
      <c r="DB2" s="162">
        <v>3573.8530000000001</v>
      </c>
      <c r="DC2" s="162">
        <v>5062.6655000000001</v>
      </c>
      <c r="DD2" s="162">
        <v>7951.3270000000002</v>
      </c>
      <c r="DE2" s="162">
        <v>1578.4378999999999</v>
      </c>
      <c r="DF2" s="162">
        <v>4080.2116999999998</v>
      </c>
      <c r="DG2" s="162">
        <v>1849.1584</v>
      </c>
      <c r="DH2" s="162">
        <v>106.47672</v>
      </c>
      <c r="DI2" s="1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42.477882000000001</v>
      </c>
      <c r="B6">
        <f>BB2</f>
        <v>11.645094</v>
      </c>
      <c r="C6">
        <f>BC2</f>
        <v>15.336479000000001</v>
      </c>
      <c r="D6">
        <f>BD2</f>
        <v>15.452662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1" t="s">
        <v>37</v>
      </c>
      <c r="F1" s="71"/>
      <c r="G1" s="71" t="s">
        <v>38</v>
      </c>
      <c r="H1" s="71"/>
      <c r="I1" s="52" t="s">
        <v>39</v>
      </c>
    </row>
    <row r="2" spans="1:9" x14ac:dyDescent="0.3">
      <c r="A2" s="55" t="s">
        <v>256</v>
      </c>
      <c r="B2" s="56">
        <v>20675</v>
      </c>
      <c r="C2" s="57">
        <f ca="1">YEAR(TODAY())-YEAR(B2)+IF(TODAY()&gt;=DATE(YEAR(TODAY()),MONTH(B2),DAY(B2)),0,-1)</f>
        <v>63</v>
      </c>
      <c r="E2" s="53">
        <v>164</v>
      </c>
      <c r="F2" s="54" t="s">
        <v>40</v>
      </c>
      <c r="G2" s="53">
        <v>63</v>
      </c>
      <c r="H2" s="52" t="s">
        <v>42</v>
      </c>
      <c r="I2" s="71">
        <f>ROUND(G3/E3^2,1)</f>
        <v>23.4</v>
      </c>
    </row>
    <row r="3" spans="1:9" x14ac:dyDescent="0.3">
      <c r="E3" s="52">
        <f>E2/100</f>
        <v>1.64</v>
      </c>
      <c r="F3" s="52" t="s">
        <v>41</v>
      </c>
      <c r="G3" s="52">
        <f>G2</f>
        <v>63</v>
      </c>
      <c r="H3" s="52" t="s">
        <v>42</v>
      </c>
      <c r="I3" s="71"/>
    </row>
    <row r="4" spans="1:9" x14ac:dyDescent="0.3">
      <c r="A4" t="s">
        <v>274</v>
      </c>
    </row>
    <row r="5" spans="1:9" x14ac:dyDescent="0.3">
      <c r="B5" s="61">
        <v>43930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정건삼, ID : H1900177)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10:23:51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2" t="s">
        <v>197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1:19" ht="18" customHeight="1" x14ac:dyDescent="0.3">
      <c r="A3" s="6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1:19" ht="18" customHeight="1" thickBot="1" x14ac:dyDescent="0.35">
      <c r="A4" s="6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5" spans="1:19" ht="18" customHeight="1" x14ac:dyDescent="0.3">
      <c r="A5" s="6"/>
      <c r="B5" s="154" t="s">
        <v>30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19" ht="18" customHeight="1" x14ac:dyDescent="0.3"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</row>
    <row r="7" spans="1:19" ht="18" customHeight="1" x14ac:dyDescent="0.3"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4" t="s">
        <v>31</v>
      </c>
      <c r="D10" s="144"/>
      <c r="E10" s="145"/>
      <c r="F10" s="143">
        <f>'개인정보 및 신체계측 입력'!B5</f>
        <v>43930</v>
      </c>
      <c r="G10" s="108"/>
      <c r="H10" s="108"/>
      <c r="I10" s="108"/>
      <c r="K10" s="104" t="s">
        <v>34</v>
      </c>
      <c r="L10" s="105"/>
      <c r="M10" s="104" t="s">
        <v>35</v>
      </c>
      <c r="N10" s="105"/>
      <c r="O10" s="104" t="s">
        <v>36</v>
      </c>
      <c r="P10" s="104"/>
      <c r="Q10" s="104"/>
      <c r="R10" s="104"/>
      <c r="S10" s="104"/>
    </row>
    <row r="11" spans="1:19" ht="18" customHeight="1" thickBot="1" x14ac:dyDescent="0.35">
      <c r="C11" s="148"/>
      <c r="D11" s="148"/>
      <c r="E11" s="149"/>
      <c r="F11" s="109"/>
      <c r="G11" s="109"/>
      <c r="H11" s="109"/>
      <c r="I11" s="10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144" t="s">
        <v>33</v>
      </c>
      <c r="D12" s="144"/>
      <c r="E12" s="145"/>
      <c r="F12" s="150">
        <f ca="1">'개인정보 및 신체계측 입력'!C2</f>
        <v>63</v>
      </c>
      <c r="G12" s="150"/>
      <c r="H12" s="150"/>
      <c r="I12" s="150"/>
      <c r="K12" s="121">
        <f>'개인정보 및 신체계측 입력'!E2</f>
        <v>164</v>
      </c>
      <c r="L12" s="122"/>
      <c r="M12" s="115">
        <f>'개인정보 및 신체계측 입력'!G2</f>
        <v>63</v>
      </c>
      <c r="N12" s="116"/>
      <c r="O12" s="111" t="s">
        <v>272</v>
      </c>
      <c r="P12" s="105"/>
      <c r="Q12" s="108">
        <f>'개인정보 및 신체계측 입력'!I2</f>
        <v>23.4</v>
      </c>
      <c r="R12" s="108"/>
      <c r="S12" s="108"/>
    </row>
    <row r="13" spans="1:19" ht="18" customHeight="1" thickBot="1" x14ac:dyDescent="0.35">
      <c r="C13" s="146"/>
      <c r="D13" s="146"/>
      <c r="E13" s="147"/>
      <c r="F13" s="151"/>
      <c r="G13" s="151"/>
      <c r="H13" s="151"/>
      <c r="I13" s="151"/>
      <c r="K13" s="123"/>
      <c r="L13" s="124"/>
      <c r="M13" s="117"/>
      <c r="N13" s="118"/>
      <c r="O13" s="112"/>
      <c r="P13" s="113"/>
      <c r="Q13" s="109"/>
      <c r="R13" s="109"/>
      <c r="S13" s="109"/>
    </row>
    <row r="14" spans="1:19" ht="18" customHeight="1" x14ac:dyDescent="0.3">
      <c r="C14" s="148" t="s">
        <v>32</v>
      </c>
      <c r="D14" s="148"/>
      <c r="E14" s="149"/>
      <c r="F14" s="109" t="str">
        <f>MID('DRIs DATA'!B1,28,3)</f>
        <v>정건삼</v>
      </c>
      <c r="G14" s="109"/>
      <c r="H14" s="109"/>
      <c r="I14" s="109"/>
      <c r="K14" s="123"/>
      <c r="L14" s="124"/>
      <c r="M14" s="117"/>
      <c r="N14" s="118"/>
      <c r="O14" s="112"/>
      <c r="P14" s="113"/>
      <c r="Q14" s="109"/>
      <c r="R14" s="109"/>
      <c r="S14" s="109"/>
    </row>
    <row r="15" spans="1:19" ht="18" customHeight="1" thickBot="1" x14ac:dyDescent="0.35">
      <c r="C15" s="146"/>
      <c r="D15" s="146"/>
      <c r="E15" s="147"/>
      <c r="F15" s="110"/>
      <c r="G15" s="110"/>
      <c r="H15" s="110"/>
      <c r="I15" s="110"/>
      <c r="K15" s="125"/>
      <c r="L15" s="126"/>
      <c r="M15" s="119"/>
      <c r="N15" s="120"/>
      <c r="O15" s="114"/>
      <c r="P15" s="107"/>
      <c r="Q15" s="110"/>
      <c r="R15" s="110"/>
      <c r="S15" s="110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7" t="s">
        <v>43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</row>
    <row r="20" spans="2:20" ht="18" customHeight="1" thickBot="1" x14ac:dyDescent="0.35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0" t="s">
        <v>44</v>
      </c>
      <c r="E36" s="140"/>
      <c r="F36" s="140"/>
      <c r="G36" s="140"/>
      <c r="H36" s="140"/>
      <c r="I36" s="35">
        <f>'DRIs DATA'!F8</f>
        <v>75.275000000000006</v>
      </c>
      <c r="J36" s="141" t="s">
        <v>45</v>
      </c>
      <c r="K36" s="141"/>
      <c r="L36" s="141"/>
      <c r="M36" s="141"/>
      <c r="N36" s="36"/>
      <c r="O36" s="139" t="s">
        <v>46</v>
      </c>
      <c r="P36" s="139"/>
      <c r="Q36" s="139"/>
      <c r="R36" s="139"/>
      <c r="S36" s="139"/>
      <c r="T36" s="6"/>
    </row>
    <row r="37" spans="2:20" ht="18" customHeight="1" x14ac:dyDescent="0.3">
      <c r="B37" s="12"/>
      <c r="C37" s="136" t="s">
        <v>183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3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3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0" t="s">
        <v>44</v>
      </c>
      <c r="E41" s="140"/>
      <c r="F41" s="140"/>
      <c r="G41" s="140"/>
      <c r="H41" s="140"/>
      <c r="I41" s="35">
        <f>'DRIs DATA'!G8</f>
        <v>9.3460000000000001</v>
      </c>
      <c r="J41" s="141" t="s">
        <v>45</v>
      </c>
      <c r="K41" s="141"/>
      <c r="L41" s="141"/>
      <c r="M41" s="141"/>
      <c r="N41" s="36"/>
      <c r="O41" s="138" t="s">
        <v>50</v>
      </c>
      <c r="P41" s="138"/>
      <c r="Q41" s="138"/>
      <c r="R41" s="138"/>
      <c r="S41" s="138"/>
      <c r="T41" s="6"/>
    </row>
    <row r="42" spans="2:20" ht="18" customHeight="1" x14ac:dyDescent="0.3">
      <c r="B42" s="6"/>
      <c r="C42" s="127" t="s">
        <v>185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6"/>
    </row>
    <row r="43" spans="2:20" ht="18" customHeight="1" x14ac:dyDescent="0.3">
      <c r="B43" s="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6"/>
    </row>
    <row r="44" spans="2:20" ht="18" customHeight="1" thickBot="1" x14ac:dyDescent="0.35">
      <c r="B44" s="6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2" t="s">
        <v>44</v>
      </c>
      <c r="E46" s="142"/>
      <c r="F46" s="142"/>
      <c r="G46" s="142"/>
      <c r="H46" s="142"/>
      <c r="I46" s="35">
        <f>'DRIs DATA'!H8</f>
        <v>15.378</v>
      </c>
      <c r="J46" s="141" t="s">
        <v>45</v>
      </c>
      <c r="K46" s="141"/>
      <c r="L46" s="141"/>
      <c r="M46" s="141"/>
      <c r="N46" s="36"/>
      <c r="O46" s="138" t="s">
        <v>49</v>
      </c>
      <c r="P46" s="138"/>
      <c r="Q46" s="138"/>
      <c r="R46" s="138"/>
      <c r="S46" s="138"/>
      <c r="T46" s="6"/>
    </row>
    <row r="47" spans="2:20" ht="18" customHeight="1" x14ac:dyDescent="0.3">
      <c r="B47" s="6"/>
      <c r="C47" s="127" t="s">
        <v>184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6"/>
    </row>
    <row r="48" spans="2:20" ht="18" customHeight="1" thickBot="1" x14ac:dyDescent="0.35">
      <c r="B48" s="6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7" t="s">
        <v>192</v>
      </c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9"/>
    </row>
    <row r="54" spans="1:20" ht="18" customHeight="1" thickBot="1" x14ac:dyDescent="0.35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165</v>
      </c>
      <c r="D69" s="156"/>
      <c r="E69" s="156"/>
      <c r="F69" s="156"/>
      <c r="G69" s="156"/>
      <c r="H69" s="140" t="s">
        <v>171</v>
      </c>
      <c r="I69" s="140"/>
      <c r="J69" s="140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8" t="s">
        <v>166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52</v>
      </c>
      <c r="D72" s="156"/>
      <c r="E72" s="156"/>
      <c r="F72" s="156"/>
      <c r="G72" s="156"/>
      <c r="H72" s="39"/>
      <c r="I72" s="140" t="s">
        <v>53</v>
      </c>
      <c r="J72" s="140"/>
      <c r="K72" s="37">
        <f>ROUND('DRIs DATA'!L8,1)</f>
        <v>12.4</v>
      </c>
      <c r="L72" s="37" t="s">
        <v>54</v>
      </c>
      <c r="M72" s="37">
        <f>ROUND('DRIs DATA'!K8,1)</f>
        <v>3.4</v>
      </c>
      <c r="N72" s="141" t="s">
        <v>55</v>
      </c>
      <c r="O72" s="141"/>
      <c r="P72" s="141"/>
      <c r="Q72" s="141"/>
      <c r="R72" s="40"/>
      <c r="S72" s="36"/>
      <c r="T72" s="6"/>
    </row>
    <row r="73" spans="2:21" ht="18" customHeight="1" x14ac:dyDescent="0.3">
      <c r="B73" s="6"/>
      <c r="C73" s="127" t="s">
        <v>182</v>
      </c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6"/>
      <c r="U73" s="13"/>
    </row>
    <row r="74" spans="2:21" ht="18" customHeight="1" thickBot="1" x14ac:dyDescent="0.35">
      <c r="B74" s="6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7" t="s">
        <v>193</v>
      </c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9"/>
    </row>
    <row r="78" spans="2:21" ht="18" customHeight="1" thickBot="1" x14ac:dyDescent="0.35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2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0" t="s">
        <v>169</v>
      </c>
      <c r="C80" s="100"/>
      <c r="D80" s="100"/>
      <c r="E80" s="100"/>
      <c r="F80" s="21"/>
      <c r="G80" s="21"/>
      <c r="H80" s="21"/>
      <c r="L80" s="100" t="s">
        <v>173</v>
      </c>
      <c r="M80" s="100"/>
      <c r="N80" s="100"/>
      <c r="O80" s="100"/>
      <c r="P80" s="100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9" t="s">
        <v>269</v>
      </c>
      <c r="C93" s="130"/>
      <c r="D93" s="130"/>
      <c r="E93" s="130"/>
      <c r="F93" s="130"/>
      <c r="G93" s="130"/>
      <c r="H93" s="130"/>
      <c r="I93" s="130"/>
      <c r="J93" s="131"/>
      <c r="L93" s="129" t="s">
        <v>176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135" t="s">
        <v>172</v>
      </c>
      <c r="C94" s="133"/>
      <c r="D94" s="133"/>
      <c r="E94" s="133"/>
      <c r="F94" s="93">
        <f>ROUND('DRIs DATA'!F16/'DRIs DATA'!C16*100,2)</f>
        <v>81.83</v>
      </c>
      <c r="G94" s="93"/>
      <c r="H94" s="133" t="s">
        <v>168</v>
      </c>
      <c r="I94" s="133"/>
      <c r="J94" s="134"/>
      <c r="L94" s="135" t="s">
        <v>172</v>
      </c>
      <c r="M94" s="133"/>
      <c r="N94" s="133"/>
      <c r="O94" s="133"/>
      <c r="P94" s="133"/>
      <c r="Q94" s="23">
        <f>ROUND('DRIs DATA'!M16/'DRIs DATA'!K16*100,2)</f>
        <v>167.04</v>
      </c>
      <c r="R94" s="133" t="s">
        <v>168</v>
      </c>
      <c r="S94" s="133"/>
      <c r="T94" s="134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5" t="s">
        <v>181</v>
      </c>
      <c r="C96" s="76"/>
      <c r="D96" s="76"/>
      <c r="E96" s="76"/>
      <c r="F96" s="76"/>
      <c r="G96" s="76"/>
      <c r="H96" s="76"/>
      <c r="I96" s="76"/>
      <c r="J96" s="77"/>
      <c r="L96" s="81" t="s">
        <v>174</v>
      </c>
      <c r="M96" s="82"/>
      <c r="N96" s="82"/>
      <c r="O96" s="82"/>
      <c r="P96" s="82"/>
      <c r="Q96" s="82"/>
      <c r="R96" s="82"/>
      <c r="S96" s="82"/>
      <c r="T96" s="83"/>
    </row>
    <row r="97" spans="2:21" ht="18" customHeight="1" x14ac:dyDescent="0.3">
      <c r="B97" s="75"/>
      <c r="C97" s="76"/>
      <c r="D97" s="76"/>
      <c r="E97" s="76"/>
      <c r="F97" s="76"/>
      <c r="G97" s="76"/>
      <c r="H97" s="76"/>
      <c r="I97" s="76"/>
      <c r="J97" s="77"/>
      <c r="L97" s="81"/>
      <c r="M97" s="82"/>
      <c r="N97" s="82"/>
      <c r="O97" s="82"/>
      <c r="P97" s="82"/>
      <c r="Q97" s="82"/>
      <c r="R97" s="82"/>
      <c r="S97" s="82"/>
      <c r="T97" s="83"/>
    </row>
    <row r="98" spans="2:21" ht="18" customHeight="1" x14ac:dyDescent="0.3">
      <c r="B98" s="75"/>
      <c r="C98" s="76"/>
      <c r="D98" s="76"/>
      <c r="E98" s="76"/>
      <c r="F98" s="76"/>
      <c r="G98" s="76"/>
      <c r="H98" s="76"/>
      <c r="I98" s="76"/>
      <c r="J98" s="77"/>
      <c r="L98" s="81"/>
      <c r="M98" s="82"/>
      <c r="N98" s="82"/>
      <c r="O98" s="82"/>
      <c r="P98" s="82"/>
      <c r="Q98" s="82"/>
      <c r="R98" s="82"/>
      <c r="S98" s="82"/>
      <c r="T98" s="83"/>
    </row>
    <row r="99" spans="2:21" ht="18" customHeight="1" x14ac:dyDescent="0.3">
      <c r="B99" s="75"/>
      <c r="C99" s="76"/>
      <c r="D99" s="76"/>
      <c r="E99" s="76"/>
      <c r="F99" s="76"/>
      <c r="G99" s="76"/>
      <c r="H99" s="76"/>
      <c r="I99" s="76"/>
      <c r="J99" s="77"/>
      <c r="L99" s="81"/>
      <c r="M99" s="82"/>
      <c r="N99" s="82"/>
      <c r="O99" s="82"/>
      <c r="P99" s="82"/>
      <c r="Q99" s="82"/>
      <c r="R99" s="82"/>
      <c r="S99" s="82"/>
      <c r="T99" s="83"/>
    </row>
    <row r="100" spans="2:21" ht="18" customHeight="1" x14ac:dyDescent="0.3">
      <c r="B100" s="75"/>
      <c r="C100" s="76"/>
      <c r="D100" s="76"/>
      <c r="E100" s="76"/>
      <c r="F100" s="76"/>
      <c r="G100" s="76"/>
      <c r="H100" s="76"/>
      <c r="I100" s="76"/>
      <c r="J100" s="77"/>
      <c r="L100" s="81"/>
      <c r="M100" s="82"/>
      <c r="N100" s="82"/>
      <c r="O100" s="82"/>
      <c r="P100" s="82"/>
      <c r="Q100" s="82"/>
      <c r="R100" s="82"/>
      <c r="S100" s="82"/>
      <c r="T100" s="83"/>
      <c r="U100" s="17"/>
    </row>
    <row r="101" spans="2:21" ht="18" customHeight="1" thickBot="1" x14ac:dyDescent="0.35">
      <c r="B101" s="78"/>
      <c r="C101" s="79"/>
      <c r="D101" s="79"/>
      <c r="E101" s="79"/>
      <c r="F101" s="79"/>
      <c r="G101" s="79"/>
      <c r="H101" s="79"/>
      <c r="I101" s="79"/>
      <c r="J101" s="80"/>
      <c r="L101" s="84"/>
      <c r="M101" s="85"/>
      <c r="N101" s="85"/>
      <c r="O101" s="85"/>
      <c r="P101" s="85"/>
      <c r="Q101" s="85"/>
      <c r="R101" s="85"/>
      <c r="S101" s="85"/>
      <c r="T101" s="86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7" t="s">
        <v>194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9"/>
    </row>
    <row r="105" spans="2:21" ht="18" customHeight="1" thickBot="1" x14ac:dyDescent="0.35">
      <c r="B105" s="9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2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0" t="s">
        <v>170</v>
      </c>
      <c r="C107" s="100"/>
      <c r="D107" s="100"/>
      <c r="E107" s="100"/>
      <c r="F107" s="6"/>
      <c r="G107" s="6"/>
      <c r="H107" s="6"/>
      <c r="I107" s="6"/>
      <c r="L107" s="100" t="s">
        <v>271</v>
      </c>
      <c r="M107" s="100"/>
      <c r="N107" s="100"/>
      <c r="O107" s="100"/>
      <c r="P107" s="100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1" t="s">
        <v>265</v>
      </c>
      <c r="C120" s="102"/>
      <c r="D120" s="102"/>
      <c r="E120" s="102"/>
      <c r="F120" s="102"/>
      <c r="G120" s="102"/>
      <c r="H120" s="102"/>
      <c r="I120" s="102"/>
      <c r="J120" s="103"/>
      <c r="L120" s="101" t="s">
        <v>266</v>
      </c>
      <c r="M120" s="102"/>
      <c r="N120" s="102"/>
      <c r="O120" s="102"/>
      <c r="P120" s="102"/>
      <c r="Q120" s="102"/>
      <c r="R120" s="102"/>
      <c r="S120" s="102"/>
      <c r="T120" s="103"/>
    </row>
    <row r="121" spans="2:20" ht="18" customHeight="1" x14ac:dyDescent="0.3">
      <c r="B121" s="44" t="s">
        <v>172</v>
      </c>
      <c r="C121" s="16"/>
      <c r="D121" s="16"/>
      <c r="E121" s="15"/>
      <c r="F121" s="93">
        <f>ROUND('DRIs DATA'!F26/'DRIs DATA'!C26*100,2)</f>
        <v>139.41999999999999</v>
      </c>
      <c r="G121" s="93"/>
      <c r="H121" s="133" t="s">
        <v>167</v>
      </c>
      <c r="I121" s="133"/>
      <c r="J121" s="134"/>
      <c r="L121" s="43" t="s">
        <v>172</v>
      </c>
      <c r="M121" s="20"/>
      <c r="N121" s="20"/>
      <c r="O121" s="23"/>
      <c r="P121" s="6"/>
      <c r="Q121" s="59">
        <f>ROUND('DRIs DATA'!AH26/'DRIs DATA'!AE26*100,2)</f>
        <v>124.67</v>
      </c>
      <c r="R121" s="133" t="s">
        <v>167</v>
      </c>
      <c r="S121" s="133"/>
      <c r="T121" s="134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4" t="s">
        <v>175</v>
      </c>
      <c r="C123" s="95"/>
      <c r="D123" s="95"/>
      <c r="E123" s="95"/>
      <c r="F123" s="95"/>
      <c r="G123" s="95"/>
      <c r="H123" s="95"/>
      <c r="I123" s="95"/>
      <c r="J123" s="96"/>
      <c r="L123" s="94" t="s">
        <v>270</v>
      </c>
      <c r="M123" s="95"/>
      <c r="N123" s="95"/>
      <c r="O123" s="95"/>
      <c r="P123" s="95"/>
      <c r="Q123" s="95"/>
      <c r="R123" s="95"/>
      <c r="S123" s="95"/>
      <c r="T123" s="96"/>
    </row>
    <row r="124" spans="2:20" ht="18" customHeight="1" x14ac:dyDescent="0.3">
      <c r="B124" s="94"/>
      <c r="C124" s="95"/>
      <c r="D124" s="95"/>
      <c r="E124" s="95"/>
      <c r="F124" s="95"/>
      <c r="G124" s="95"/>
      <c r="H124" s="95"/>
      <c r="I124" s="95"/>
      <c r="J124" s="96"/>
      <c r="L124" s="94"/>
      <c r="M124" s="95"/>
      <c r="N124" s="95"/>
      <c r="O124" s="95"/>
      <c r="P124" s="95"/>
      <c r="Q124" s="95"/>
      <c r="R124" s="95"/>
      <c r="S124" s="95"/>
      <c r="T124" s="96"/>
    </row>
    <row r="125" spans="2:20" ht="18" customHeight="1" x14ac:dyDescent="0.3">
      <c r="B125" s="94"/>
      <c r="C125" s="95"/>
      <c r="D125" s="95"/>
      <c r="E125" s="95"/>
      <c r="F125" s="95"/>
      <c r="G125" s="95"/>
      <c r="H125" s="95"/>
      <c r="I125" s="95"/>
      <c r="J125" s="96"/>
      <c r="L125" s="94"/>
      <c r="M125" s="95"/>
      <c r="N125" s="95"/>
      <c r="O125" s="95"/>
      <c r="P125" s="95"/>
      <c r="Q125" s="95"/>
      <c r="R125" s="95"/>
      <c r="S125" s="95"/>
      <c r="T125" s="96"/>
    </row>
    <row r="126" spans="2:20" ht="18" customHeight="1" x14ac:dyDescent="0.3">
      <c r="B126" s="94"/>
      <c r="C126" s="95"/>
      <c r="D126" s="95"/>
      <c r="E126" s="95"/>
      <c r="F126" s="95"/>
      <c r="G126" s="95"/>
      <c r="H126" s="95"/>
      <c r="I126" s="95"/>
      <c r="J126" s="96"/>
      <c r="L126" s="94"/>
      <c r="M126" s="95"/>
      <c r="N126" s="95"/>
      <c r="O126" s="95"/>
      <c r="P126" s="95"/>
      <c r="Q126" s="95"/>
      <c r="R126" s="95"/>
      <c r="S126" s="95"/>
      <c r="T126" s="96"/>
    </row>
    <row r="127" spans="2:20" ht="18" customHeight="1" x14ac:dyDescent="0.3">
      <c r="B127" s="94"/>
      <c r="C127" s="95"/>
      <c r="D127" s="95"/>
      <c r="E127" s="95"/>
      <c r="F127" s="95"/>
      <c r="G127" s="95"/>
      <c r="H127" s="95"/>
      <c r="I127" s="95"/>
      <c r="J127" s="96"/>
      <c r="L127" s="94"/>
      <c r="M127" s="95"/>
      <c r="N127" s="95"/>
      <c r="O127" s="95"/>
      <c r="P127" s="95"/>
      <c r="Q127" s="95"/>
      <c r="R127" s="95"/>
      <c r="S127" s="95"/>
      <c r="T127" s="96"/>
    </row>
    <row r="128" spans="2:20" ht="17.25" thickBot="1" x14ac:dyDescent="0.35">
      <c r="B128" s="97"/>
      <c r="C128" s="98"/>
      <c r="D128" s="98"/>
      <c r="E128" s="98"/>
      <c r="F128" s="98"/>
      <c r="G128" s="98"/>
      <c r="H128" s="98"/>
      <c r="I128" s="98"/>
      <c r="J128" s="99"/>
      <c r="L128" s="97"/>
      <c r="M128" s="98"/>
      <c r="N128" s="98"/>
      <c r="O128" s="98"/>
      <c r="P128" s="98"/>
      <c r="Q128" s="98"/>
      <c r="R128" s="98"/>
      <c r="S128" s="98"/>
      <c r="T128" s="9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7" t="s">
        <v>263</v>
      </c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9"/>
      <c r="N130" s="58"/>
      <c r="O130" s="87" t="s">
        <v>264</v>
      </c>
      <c r="P130" s="88"/>
      <c r="Q130" s="88"/>
      <c r="R130" s="88"/>
      <c r="S130" s="88"/>
      <c r="T130" s="89"/>
    </row>
    <row r="131" spans="2:21" ht="18" customHeight="1" thickBot="1" x14ac:dyDescent="0.35">
      <c r="B131" s="90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2"/>
      <c r="N131" s="58"/>
      <c r="O131" s="90"/>
      <c r="P131" s="91"/>
      <c r="Q131" s="91"/>
      <c r="R131" s="91"/>
      <c r="S131" s="91"/>
      <c r="T131" s="9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7" t="s">
        <v>195</v>
      </c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9"/>
    </row>
    <row r="156" spans="2:21" ht="18" customHeight="1" thickBot="1" x14ac:dyDescent="0.35">
      <c r="B156" s="90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2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0" t="s">
        <v>178</v>
      </c>
      <c r="C158" s="100"/>
      <c r="D158" s="100"/>
      <c r="E158" s="6"/>
      <c r="F158" s="6"/>
      <c r="G158" s="6"/>
      <c r="H158" s="6"/>
      <c r="I158" s="6"/>
      <c r="L158" s="100" t="s">
        <v>179</v>
      </c>
      <c r="M158" s="100"/>
      <c r="N158" s="100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1" t="s">
        <v>267</v>
      </c>
      <c r="C171" s="102"/>
      <c r="D171" s="102"/>
      <c r="E171" s="102"/>
      <c r="F171" s="102"/>
      <c r="G171" s="102"/>
      <c r="H171" s="102"/>
      <c r="I171" s="102"/>
      <c r="J171" s="103"/>
      <c r="L171" s="101" t="s">
        <v>177</v>
      </c>
      <c r="M171" s="102"/>
      <c r="N171" s="102"/>
      <c r="O171" s="102"/>
      <c r="P171" s="102"/>
      <c r="Q171" s="102"/>
      <c r="R171" s="102"/>
      <c r="S171" s="103"/>
    </row>
    <row r="172" spans="2:19" ht="18" customHeight="1" x14ac:dyDescent="0.3">
      <c r="B172" s="43" t="s">
        <v>172</v>
      </c>
      <c r="C172" s="20"/>
      <c r="D172" s="20"/>
      <c r="E172" s="6"/>
      <c r="F172" s="93">
        <f>ROUND('DRIs DATA'!F36/'DRIs DATA'!C36*100,2)</f>
        <v>67.28</v>
      </c>
      <c r="G172" s="93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329.89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4" t="s">
        <v>186</v>
      </c>
      <c r="C174" s="95"/>
      <c r="D174" s="95"/>
      <c r="E174" s="95"/>
      <c r="F174" s="95"/>
      <c r="G174" s="95"/>
      <c r="H174" s="95"/>
      <c r="I174" s="95"/>
      <c r="J174" s="96"/>
      <c r="L174" s="94" t="s">
        <v>188</v>
      </c>
      <c r="M174" s="95"/>
      <c r="N174" s="95"/>
      <c r="O174" s="95"/>
      <c r="P174" s="95"/>
      <c r="Q174" s="95"/>
      <c r="R174" s="95"/>
      <c r="S174" s="96"/>
    </row>
    <row r="175" spans="2:19" ht="18" customHeight="1" x14ac:dyDescent="0.3">
      <c r="B175" s="94"/>
      <c r="C175" s="95"/>
      <c r="D175" s="95"/>
      <c r="E175" s="95"/>
      <c r="F175" s="95"/>
      <c r="G175" s="95"/>
      <c r="H175" s="95"/>
      <c r="I175" s="95"/>
      <c r="J175" s="96"/>
      <c r="L175" s="94"/>
      <c r="M175" s="95"/>
      <c r="N175" s="95"/>
      <c r="O175" s="95"/>
      <c r="P175" s="95"/>
      <c r="Q175" s="95"/>
      <c r="R175" s="95"/>
      <c r="S175" s="96"/>
    </row>
    <row r="176" spans="2:19" ht="18" customHeight="1" x14ac:dyDescent="0.3">
      <c r="B176" s="94"/>
      <c r="C176" s="95"/>
      <c r="D176" s="95"/>
      <c r="E176" s="95"/>
      <c r="F176" s="95"/>
      <c r="G176" s="95"/>
      <c r="H176" s="95"/>
      <c r="I176" s="95"/>
      <c r="J176" s="96"/>
      <c r="L176" s="94"/>
      <c r="M176" s="95"/>
      <c r="N176" s="95"/>
      <c r="O176" s="95"/>
      <c r="P176" s="95"/>
      <c r="Q176" s="95"/>
      <c r="R176" s="95"/>
      <c r="S176" s="96"/>
    </row>
    <row r="177" spans="2:19" ht="18" customHeight="1" x14ac:dyDescent="0.3">
      <c r="B177" s="94"/>
      <c r="C177" s="95"/>
      <c r="D177" s="95"/>
      <c r="E177" s="95"/>
      <c r="F177" s="95"/>
      <c r="G177" s="95"/>
      <c r="H177" s="95"/>
      <c r="I177" s="95"/>
      <c r="J177" s="96"/>
      <c r="L177" s="94"/>
      <c r="M177" s="95"/>
      <c r="N177" s="95"/>
      <c r="O177" s="95"/>
      <c r="P177" s="95"/>
      <c r="Q177" s="95"/>
      <c r="R177" s="95"/>
      <c r="S177" s="96"/>
    </row>
    <row r="178" spans="2:19" ht="18" customHeight="1" x14ac:dyDescent="0.3">
      <c r="B178" s="94"/>
      <c r="C178" s="95"/>
      <c r="D178" s="95"/>
      <c r="E178" s="95"/>
      <c r="F178" s="95"/>
      <c r="G178" s="95"/>
      <c r="H178" s="95"/>
      <c r="I178" s="95"/>
      <c r="J178" s="96"/>
      <c r="L178" s="94"/>
      <c r="M178" s="95"/>
      <c r="N178" s="95"/>
      <c r="O178" s="95"/>
      <c r="P178" s="95"/>
      <c r="Q178" s="95"/>
      <c r="R178" s="95"/>
      <c r="S178" s="96"/>
    </row>
    <row r="179" spans="2:19" ht="18" customHeight="1" x14ac:dyDescent="0.3">
      <c r="B179" s="94"/>
      <c r="C179" s="95"/>
      <c r="D179" s="95"/>
      <c r="E179" s="95"/>
      <c r="F179" s="95"/>
      <c r="G179" s="95"/>
      <c r="H179" s="95"/>
      <c r="I179" s="95"/>
      <c r="J179" s="96"/>
      <c r="L179" s="94"/>
      <c r="M179" s="95"/>
      <c r="N179" s="95"/>
      <c r="O179" s="95"/>
      <c r="P179" s="95"/>
      <c r="Q179" s="95"/>
      <c r="R179" s="95"/>
      <c r="S179" s="96"/>
    </row>
    <row r="180" spans="2:19" ht="18" customHeight="1" thickBot="1" x14ac:dyDescent="0.35">
      <c r="B180" s="97"/>
      <c r="C180" s="98"/>
      <c r="D180" s="98"/>
      <c r="E180" s="98"/>
      <c r="F180" s="98"/>
      <c r="G180" s="98"/>
      <c r="H180" s="98"/>
      <c r="I180" s="98"/>
      <c r="J180" s="99"/>
      <c r="L180" s="94"/>
      <c r="M180" s="95"/>
      <c r="N180" s="95"/>
      <c r="O180" s="95"/>
      <c r="P180" s="95"/>
      <c r="Q180" s="95"/>
      <c r="R180" s="95"/>
      <c r="S180" s="9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4"/>
      <c r="M181" s="95"/>
      <c r="N181" s="95"/>
      <c r="O181" s="95"/>
      <c r="P181" s="95"/>
      <c r="Q181" s="95"/>
      <c r="R181" s="95"/>
      <c r="S181" s="96"/>
    </row>
    <row r="182" spans="2:19" ht="18" customHeight="1" thickBot="1" x14ac:dyDescent="0.35">
      <c r="L182" s="97"/>
      <c r="M182" s="98"/>
      <c r="N182" s="98"/>
      <c r="O182" s="98"/>
      <c r="P182" s="98"/>
      <c r="Q182" s="98"/>
      <c r="R182" s="98"/>
      <c r="S182" s="99"/>
    </row>
    <row r="183" spans="2:19" ht="18" customHeight="1" x14ac:dyDescent="0.3">
      <c r="B183" s="100" t="s">
        <v>180</v>
      </c>
      <c r="C183" s="100"/>
      <c r="D183" s="100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1" t="s">
        <v>268</v>
      </c>
      <c r="C196" s="102"/>
      <c r="D196" s="102"/>
      <c r="E196" s="102"/>
      <c r="F196" s="102"/>
      <c r="G196" s="102"/>
      <c r="H196" s="102"/>
      <c r="I196" s="102"/>
      <c r="J196" s="103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3">
        <f>ROUND('DRIs DATA'!F46/'DRIs DATA'!C46*100,2)</f>
        <v>189.49</v>
      </c>
      <c r="G197" s="93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4" t="s">
        <v>187</v>
      </c>
      <c r="C199" s="95"/>
      <c r="D199" s="95"/>
      <c r="E199" s="95"/>
      <c r="F199" s="95"/>
      <c r="G199" s="95"/>
      <c r="H199" s="95"/>
      <c r="I199" s="95"/>
      <c r="J199" s="96"/>
      <c r="S199" s="6"/>
    </row>
    <row r="200" spans="2:20" ht="18" customHeight="1" x14ac:dyDescent="0.3">
      <c r="B200" s="94"/>
      <c r="C200" s="95"/>
      <c r="D200" s="95"/>
      <c r="E200" s="95"/>
      <c r="F200" s="95"/>
      <c r="G200" s="95"/>
      <c r="H200" s="95"/>
      <c r="I200" s="95"/>
      <c r="J200" s="96"/>
      <c r="S200" s="6"/>
    </row>
    <row r="201" spans="2:20" ht="18" customHeight="1" x14ac:dyDescent="0.3">
      <c r="B201" s="94"/>
      <c r="C201" s="95"/>
      <c r="D201" s="95"/>
      <c r="E201" s="95"/>
      <c r="F201" s="95"/>
      <c r="G201" s="95"/>
      <c r="H201" s="95"/>
      <c r="I201" s="95"/>
      <c r="J201" s="96"/>
      <c r="S201" s="6"/>
    </row>
    <row r="202" spans="2:20" ht="18" customHeight="1" x14ac:dyDescent="0.3">
      <c r="B202" s="94"/>
      <c r="C202" s="95"/>
      <c r="D202" s="95"/>
      <c r="E202" s="95"/>
      <c r="F202" s="95"/>
      <c r="G202" s="95"/>
      <c r="H202" s="95"/>
      <c r="I202" s="95"/>
      <c r="J202" s="96"/>
      <c r="S202" s="6"/>
    </row>
    <row r="203" spans="2:20" ht="18" customHeight="1" x14ac:dyDescent="0.3">
      <c r="B203" s="94"/>
      <c r="C203" s="95"/>
      <c r="D203" s="95"/>
      <c r="E203" s="95"/>
      <c r="F203" s="95"/>
      <c r="G203" s="95"/>
      <c r="H203" s="95"/>
      <c r="I203" s="95"/>
      <c r="J203" s="96"/>
      <c r="S203" s="6"/>
    </row>
    <row r="204" spans="2:20" ht="18" customHeight="1" thickBot="1" x14ac:dyDescent="0.35">
      <c r="B204" s="97"/>
      <c r="C204" s="98"/>
      <c r="D204" s="98"/>
      <c r="E204" s="98"/>
      <c r="F204" s="98"/>
      <c r="G204" s="98"/>
      <c r="H204" s="98"/>
      <c r="I204" s="98"/>
      <c r="J204" s="99"/>
      <c r="S204" s="6"/>
    </row>
    <row r="205" spans="2:20" ht="18" customHeight="1" thickBot="1" x14ac:dyDescent="0.35">
      <c r="K205" s="10"/>
    </row>
    <row r="206" spans="2:20" ht="18" customHeight="1" x14ac:dyDescent="0.3">
      <c r="B206" s="87" t="s">
        <v>196</v>
      </c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9"/>
    </row>
    <row r="207" spans="2:20" ht="18" customHeight="1" thickBot="1" x14ac:dyDescent="0.35">
      <c r="B207" s="90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2" t="s">
        <v>189</v>
      </c>
      <c r="C209" s="132"/>
      <c r="D209" s="132"/>
      <c r="E209" s="132"/>
      <c r="F209" s="132"/>
      <c r="G209" s="132"/>
      <c r="H209" s="132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4" t="s">
        <v>191</v>
      </c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2020-04-16T01:46:06Z</cp:lastPrinted>
  <dcterms:created xsi:type="dcterms:W3CDTF">2015-06-13T08:19:18Z</dcterms:created>
  <dcterms:modified xsi:type="dcterms:W3CDTF">2020-04-16T01:48:43Z</dcterms:modified>
</cp:coreProperties>
</file>