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56AAAD09-C0A2-49F9-A89A-6B4D9B845695}" xr6:coauthVersionLast="45" xr6:coauthVersionMax="45" xr10:uidLastSave="{00000000-0000-0000-0000-000000000000}"/>
  <bookViews>
    <workbookView xWindow="390" yWindow="39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<sst xmlns="http://schemas.openxmlformats.org/spreadsheetml/2006/main" count="692" uniqueCount="283">
  <si>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</si>
  <si>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</si>
  <si>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</si>
  <si>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</si>
  <si>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</si>
  <si>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</si>
  <si>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</si>
  <si>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</si>
  <si>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</si>
  <si>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</si>
  <si>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</si>
  <si>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</si>
  <si>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</si>
  <si>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</si>
  <si>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</si>
  <si>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</si>
  <si>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</si>
  <si>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</si>
  <si>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</si>
  <si>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</si>
  <si>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</si>
  <si>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</si>
  <si>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</si>
  <si>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</si>
  <si>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</si>
  <si>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</si>
  <si>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</si>
  <si>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</si>
  <si>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</si>
  <si>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</si>
  <si>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</si>
  <si>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</si>
  <si>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</si>
  <si>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</si>
  <si>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</si>
  <si>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</si>
  <si>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</si>
  <si>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</si>
  <si>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</si>
  <si>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</si>
  <si>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</si>
  <si>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</si>
  <si>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</si>
  <si>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</si>
  <si>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</si>
  <si>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</si>
  <si>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</si>
  <si>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</si>
  <si>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</si>
  <si>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</si>
  <si>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</si>
  <si>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</si>
  <si>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</si>
  <si>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</si>
  <si>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</si>
  <si>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</si>
  <si>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</si>
  <si>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</si>
  <si>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</si>
  <si>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</si>
  <si>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</si>
  <si>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</si>
  <si>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</si>
  <si>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</si>
  <si>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</si>
  <si>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</si>
  <si>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</si>
  <si>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</si>
  <si>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</si>
  <si>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</si>
  <si>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</si>
  <si>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</si>
  <si>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</si>
  <si>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</si>
  <si>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</si>
  <si>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</si>
  <si>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</si>
  <si>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</si>
  <si>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</si>
  <si>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</si>
  <si>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</si>
  <si>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</si>
  <si>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</si>
  <si>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</si>
  <si>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</si>
  <si>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</si>
  <si>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</si>
  <si>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</si>
  <si>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</si>
  <si>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</si>
  <si>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</si>
  <si>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</si>
  <si>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</si>
  <si>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</si>
  <si>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</si>
  <si>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</si>
  <si>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</si>
  <si>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</si>
  <si>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</si>
  <si>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</si>
  <si>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</si>
  <si>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</si>
  <si>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</si>
  <si>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</si>
  <si>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</si>
  <si>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</si>
  <si>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</si>
  <si>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</si>
  <si>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</si>
  <si>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</si>
  <si>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</si>
  <si>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</si>
  <si>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</si>
  <si>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</si>
  <si>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</si>
  <si>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</si>
  <si>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</si>
  <si>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</si>
  <si>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</si>
  <si>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</si>
  <si>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</si>
  <si>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</si>
  <si>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</si>
  <si>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</si>
  <si>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</si>
  <si>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</si>
  <si>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</si>
  <si>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</si>
  <si>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</si>
  <si>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</si>
  <si>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</si>
  <si>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</si>
  <si>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</si>
  <si>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</si>
  <si>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</si>
  <si>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</si>
  <si>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</si>
  <si>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</si>
  <si>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</si>
  <si>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</si>
  <si>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</si>
  <si>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</si>
  <si>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</si>
  <si>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</si>
  <si>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</si>
  <si>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</si>
  <si>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</si>
  <si>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</si>
  <si>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</si>
  <si>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</si>
  <si>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</si>
  <si>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</si>
  <si>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</si>
  <si>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</si>
  <si>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</si>
  <si>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</si>
  <si>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</si>
  <si>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</si>
  <si>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</si>
  <si>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</si>
  <si>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</si>
  <si>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</si>
  <si>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</si>
  <si>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</si>
  <si>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</si>
  <si>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</si>
  <si>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</si>
  <si>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</si>
  <si>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</si>
  <si>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</si>
  <si>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</si>
  <si>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</si>
  <si>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</si>
  <si>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</si>
  <si>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</si>
  <si>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</si>
  <si>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</si>
  <si>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</si>
  <si>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</si>
  <si>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</si>
  <si>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</si>
  <si>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</si>
  <si>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</si>
  <si>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</si>
  <si>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</si>
  <si>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</si>
  <si>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</si>
  <si>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</si>
  <si>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</si>
  <si>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</si>
  <si>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</si>
  <si>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</si>
  <si>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</si>
  <si>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</si>
  <si>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</si>
  <si>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</si>
  <si>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</si>
  <si>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</si>
  <si>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</si>
  <si>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</si>
  <si>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</si>
  <si>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</si>
  <si>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</si>
  <si>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</si>
  <si>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</si>
  <si>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</si>
  <si>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</si>
  <si>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</si>
  <si>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</si>
  <si>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</si>
  <si>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</si>
  <si>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</si>
  <si>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</si>
  <si>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</si>
  <si>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</si>
  <si>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</si>
  <si>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</si>
  <si>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</si>
  <si>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</si>
  <si>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</si>
  <si>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</si>
  <si>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</si>
  <si>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</si>
  <si>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</si>
  <si>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</si>
  <si>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</si>
  <si>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</si>
  <si>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</si>
  <si>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</si>
  <si>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</si>
  <si>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</si>
  <si>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</si>
  <si>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</si>
  <si>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</si>
  <si>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</si>
  <si>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</si>
  <si>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</si>
  <si>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</si>
  <si>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</si>
  <si>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</si>
  <si>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</si>
  <si>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</si>
  <si>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</si>
  <si>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</si>
  <si>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</si>
  <si>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</si>
  <si>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</si>
  <si>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</si>
  <si>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</si>
  <si>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</si>
  <si>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</si>
  <si>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</si>
  <si>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</si>
  <si>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</si>
  <si>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</si>
  <si>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</si>
  <si>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</si>
  <si>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</si>
  <si>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</si>
  <si>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</si>
  <si>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</si>
  <si>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</si>
  <si>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</si>
  <si>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</si>
  <si>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</si>
  <si>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</si>
  <si>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</si>
  <si>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</si>
  <si>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</si>
  <si>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</si>
  <si>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</si>
  <si>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</si>
  <si>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</si>
  <si>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</si>
  <si>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</si>
  <si>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</si>
  <si>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</si>
  <si>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김사균, ID : H1900183)</t>
  </si>
  <si>
    <t>출력시각</t>
  </si>
  <si>
    <t>2020년 04월 16일 10:26:21</t>
  </si>
  <si>
    <t>H1900183</t>
  </si>
  <si>
    <t>김사균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</si>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</sst>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130.01902999999999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3.6878660000000001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1.1686863999999999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2167.3098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4524.8353999999999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127.64148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195.85364999999999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17.927603000000001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918.73080000000004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7.6384015E-2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6.4372873000000004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32.515602000000001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485.54885999999999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193.33882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5.1820000000000004</c:v>
                </c:pt>
                <c:pt idx="1">
                  <c:v>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15.583935</c:v>
                </c:pt>
                <c:pt idx="1">
                  <c:v>19.804801999999999</c:v>
                </c:pt>
                <c:pt idx="2">
                  <c:v>21.781974999999999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665.32680000000005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35.476593000000001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77.203000000000003</c:v>
                </c:pt>
                <c:pt idx="1">
                  <c:v>7.9480000000000004</c:v>
                </c:pt>
                <c:pt idx="2">
                  <c:v>14.848000000000001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4117.9535999999998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103.41468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694.19259999999997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7.4117017000000001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9767.9770000000008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21.443913999999999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2.5038002000000001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325.49740000000003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2.3499324000000001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28.662533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2.5038002000000001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846.32780000000002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19.423383999999999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김사균, ID : H1900183)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10:26:21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2400</v>
      </c>
      <c r="C6" s="60">
        <f>'DRIs DATA 입력'!C6</f>
        <v>4117.9535999999998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130.01902999999999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32.515602000000001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77.203000000000003</v>
      </c>
      <c r="G8" s="60">
        <f>'DRIs DATA 입력'!G8</f>
        <v>7.9480000000000004</v>
      </c>
      <c r="H8" s="60">
        <f>'DRIs DATA 입력'!H8</f>
        <v>14.848000000000001</v>
      </c>
      <c r="I8" s="47"/>
      <c r="J8" s="60" t="s">
        <v>217</v>
      </c>
      <c r="K8" s="60">
        <f>'DRIs DATA 입력'!K8</f>
        <v>5.1820000000000004</v>
      </c>
      <c r="L8" s="60">
        <f>'DRIs DATA 입력'!L8</f>
        <v>30.61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665.32680000000005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35.476593000000001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7.4117017000000001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325.49740000000003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103.41468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2.7823894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2.3499324000000001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28.662533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2.5038002000000001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846.32780000000002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19.423383999999999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3.6878660000000001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1.1686863999999999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694.19259999999997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2167.3098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9767.9770000000008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4524.8353999999999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127.64148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195.85364999999999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3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21.443913999999999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17.927603000000001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918.73080000000004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7.6384015E-2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6.4372873000000004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485.54885999999999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193.33882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57</v>
      </c>
      <c r="B4" s="67"/>
      <c r="C4" s="67"/>
      <c r="D4" s="157"/>
      <c r="E4" s="64" t="s">
        <v>199</v>
      </c>
      <c r="F4" s="65"/>
      <c r="G4" s="65"/>
      <c r="H4" s="66"/>
      <c r="I4" s="157"/>
      <c r="J4" s="64" t="s">
        <v>200</v>
      </c>
      <c r="K4" s="65"/>
      <c r="L4" s="66"/>
      <c r="M4" s="157"/>
      <c r="N4" s="67" t="s">
        <v>201</v>
      </c>
      <c r="O4" s="67"/>
      <c r="P4" s="67"/>
      <c r="Q4" s="67"/>
      <c r="R4" s="67"/>
      <c r="S4" s="67"/>
      <c r="T4" s="157"/>
      <c r="U4" s="67" t="s">
        <v>202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203</v>
      </c>
      <c r="C5" s="159" t="s">
        <v>204</v>
      </c>
      <c r="D5" s="157"/>
      <c r="E5" s="159"/>
      <c r="F5" s="159" t="s">
        <v>205</v>
      </c>
      <c r="G5" s="159" t="s">
        <v>206</v>
      </c>
      <c r="H5" s="159" t="s">
        <v>201</v>
      </c>
      <c r="I5" s="157"/>
      <c r="J5" s="159"/>
      <c r="K5" s="159" t="s">
        <v>207</v>
      </c>
      <c r="L5" s="159" t="s">
        <v>208</v>
      </c>
      <c r="M5" s="157"/>
      <c r="N5" s="159"/>
      <c r="O5" s="159" t="s">
        <v>209</v>
      </c>
      <c r="P5" s="159" t="s">
        <v>210</v>
      </c>
      <c r="Q5" s="159" t="s">
        <v>211</v>
      </c>
      <c r="R5" s="159" t="s">
        <v>212</v>
      </c>
      <c r="S5" s="159" t="s">
        <v>204</v>
      </c>
      <c r="T5" s="157"/>
      <c r="U5" s="159"/>
      <c r="V5" s="159" t="s">
        <v>209</v>
      </c>
      <c r="W5" s="159" t="s">
        <v>210</v>
      </c>
      <c r="X5" s="159" t="s">
        <v>211</v>
      </c>
      <c r="Y5" s="159" t="s">
        <v>212</v>
      </c>
      <c r="Z5" s="159" t="s">
        <v>204</v>
      </c>
      <c r="AA5" s="157"/>
    </row>
    <row r="6" spans="1:27" x14ac:dyDescent="0.3">
      <c r="A6" s="159" t="s">
        <v>57</v>
      </c>
      <c r="B6" s="159">
        <v>2400</v>
      </c>
      <c r="C6" s="159">
        <v>4117.9535999999998</v>
      </c>
      <c r="D6" s="157"/>
      <c r="E6" s="159" t="s">
        <v>213</v>
      </c>
      <c r="F6" s="159">
        <v>55</v>
      </c>
      <c r="G6" s="159">
        <v>15</v>
      </c>
      <c r="H6" s="159">
        <v>7</v>
      </c>
      <c r="I6" s="157"/>
      <c r="J6" s="159" t="s">
        <v>213</v>
      </c>
      <c r="K6" s="159">
        <v>0.1</v>
      </c>
      <c r="L6" s="159">
        <v>4</v>
      </c>
      <c r="M6" s="157"/>
      <c r="N6" s="159" t="s">
        <v>214</v>
      </c>
      <c r="O6" s="159">
        <v>50</v>
      </c>
      <c r="P6" s="159">
        <v>60</v>
      </c>
      <c r="Q6" s="159">
        <v>0</v>
      </c>
      <c r="R6" s="159">
        <v>0</v>
      </c>
      <c r="S6" s="159">
        <v>130.01902999999999</v>
      </c>
      <c r="T6" s="157"/>
      <c r="U6" s="159" t="s">
        <v>215</v>
      </c>
      <c r="V6" s="159">
        <v>0</v>
      </c>
      <c r="W6" s="159">
        <v>0</v>
      </c>
      <c r="X6" s="159">
        <v>25</v>
      </c>
      <c r="Y6" s="159">
        <v>0</v>
      </c>
      <c r="Z6" s="159">
        <v>32.515602000000001</v>
      </c>
      <c r="AA6" s="157"/>
    </row>
    <row r="7" spans="1:27" x14ac:dyDescent="0.3">
      <c r="A7" s="157"/>
      <c r="B7" s="157"/>
      <c r="C7" s="157"/>
      <c r="D7" s="157"/>
      <c r="E7" s="159" t="s">
        <v>216</v>
      </c>
      <c r="F7" s="159">
        <v>65</v>
      </c>
      <c r="G7" s="159">
        <v>30</v>
      </c>
      <c r="H7" s="159">
        <v>20</v>
      </c>
      <c r="I7" s="157"/>
      <c r="J7" s="159" t="s">
        <v>216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217</v>
      </c>
      <c r="F8" s="159">
        <v>77.203000000000003</v>
      </c>
      <c r="G8" s="159">
        <v>7.9480000000000004</v>
      </c>
      <c r="H8" s="159">
        <v>14.848000000000001</v>
      </c>
      <c r="I8" s="157"/>
      <c r="J8" s="159" t="s">
        <v>217</v>
      </c>
      <c r="K8" s="159">
        <v>5.1820000000000004</v>
      </c>
      <c r="L8" s="159">
        <v>30.61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219</v>
      </c>
      <c r="B14" s="67"/>
      <c r="C14" s="67"/>
      <c r="D14" s="67"/>
      <c r="E14" s="67"/>
      <c r="F14" s="67"/>
      <c r="G14" s="157"/>
      <c r="H14" s="67" t="s">
        <v>220</v>
      </c>
      <c r="I14" s="67"/>
      <c r="J14" s="67"/>
      <c r="K14" s="67"/>
      <c r="L14" s="67"/>
      <c r="M14" s="67"/>
      <c r="N14" s="157"/>
      <c r="O14" s="67" t="s">
        <v>221</v>
      </c>
      <c r="P14" s="67"/>
      <c r="Q14" s="67"/>
      <c r="R14" s="67"/>
      <c r="S14" s="67"/>
      <c r="T14" s="67"/>
      <c r="U14" s="157"/>
      <c r="V14" s="67" t="s">
        <v>222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209</v>
      </c>
      <c r="C15" s="159" t="s">
        <v>210</v>
      </c>
      <c r="D15" s="159" t="s">
        <v>211</v>
      </c>
      <c r="E15" s="159" t="s">
        <v>212</v>
      </c>
      <c r="F15" s="159" t="s">
        <v>204</v>
      </c>
      <c r="G15" s="157"/>
      <c r="H15" s="159"/>
      <c r="I15" s="159" t="s">
        <v>209</v>
      </c>
      <c r="J15" s="159" t="s">
        <v>210</v>
      </c>
      <c r="K15" s="159" t="s">
        <v>211</v>
      </c>
      <c r="L15" s="159" t="s">
        <v>212</v>
      </c>
      <c r="M15" s="159" t="s">
        <v>204</v>
      </c>
      <c r="N15" s="157"/>
      <c r="O15" s="159"/>
      <c r="P15" s="159" t="s">
        <v>209</v>
      </c>
      <c r="Q15" s="159" t="s">
        <v>210</v>
      </c>
      <c r="R15" s="159" t="s">
        <v>211</v>
      </c>
      <c r="S15" s="159" t="s">
        <v>212</v>
      </c>
      <c r="T15" s="159" t="s">
        <v>204</v>
      </c>
      <c r="U15" s="157"/>
      <c r="V15" s="159"/>
      <c r="W15" s="159" t="s">
        <v>209</v>
      </c>
      <c r="X15" s="159" t="s">
        <v>210</v>
      </c>
      <c r="Y15" s="159" t="s">
        <v>211</v>
      </c>
      <c r="Z15" s="159" t="s">
        <v>212</v>
      </c>
      <c r="AA15" s="159" t="s">
        <v>204</v>
      </c>
    </row>
    <row r="16" spans="1:27" x14ac:dyDescent="0.3">
      <c r="A16" s="159" t="s">
        <v>223</v>
      </c>
      <c r="B16" s="159">
        <v>550</v>
      </c>
      <c r="C16" s="159">
        <v>750</v>
      </c>
      <c r="D16" s="159">
        <v>0</v>
      </c>
      <c r="E16" s="159">
        <v>3000</v>
      </c>
      <c r="F16" s="159">
        <v>665.32680000000005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35.476593000000001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7.4117017000000001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325.49740000000003</v>
      </c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157"/>
      <c r="H24" s="67" t="s">
        <v>226</v>
      </c>
      <c r="I24" s="67"/>
      <c r="J24" s="67"/>
      <c r="K24" s="67"/>
      <c r="L24" s="67"/>
      <c r="M24" s="67"/>
      <c r="N24" s="157"/>
      <c r="O24" s="67" t="s">
        <v>227</v>
      </c>
      <c r="P24" s="67"/>
      <c r="Q24" s="67"/>
      <c r="R24" s="67"/>
      <c r="S24" s="67"/>
      <c r="T24" s="67"/>
      <c r="U24" s="157"/>
      <c r="V24" s="67" t="s">
        <v>228</v>
      </c>
      <c r="W24" s="67"/>
      <c r="X24" s="67"/>
      <c r="Y24" s="67"/>
      <c r="Z24" s="67"/>
      <c r="AA24" s="67"/>
      <c r="AB24" s="157"/>
      <c r="AC24" s="67" t="s">
        <v>229</v>
      </c>
      <c r="AD24" s="67"/>
      <c r="AE24" s="67"/>
      <c r="AF24" s="67"/>
      <c r="AG24" s="67"/>
      <c r="AH24" s="67"/>
      <c r="AI24" s="157"/>
      <c r="AJ24" s="67" t="s">
        <v>230</v>
      </c>
      <c r="AK24" s="67"/>
      <c r="AL24" s="67"/>
      <c r="AM24" s="67"/>
      <c r="AN24" s="67"/>
      <c r="AO24" s="67"/>
      <c r="AP24" s="157"/>
      <c r="AQ24" s="67" t="s">
        <v>231</v>
      </c>
      <c r="AR24" s="67"/>
      <c r="AS24" s="67"/>
      <c r="AT24" s="67"/>
      <c r="AU24" s="67"/>
      <c r="AV24" s="67"/>
      <c r="AW24" s="157"/>
      <c r="AX24" s="67" t="s">
        <v>232</v>
      </c>
      <c r="AY24" s="67"/>
      <c r="AZ24" s="67"/>
      <c r="BA24" s="67"/>
      <c r="BB24" s="67"/>
      <c r="BC24" s="67"/>
      <c r="BD24" s="15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209</v>
      </c>
      <c r="C25" s="159" t="s">
        <v>210</v>
      </c>
      <c r="D25" s="159" t="s">
        <v>211</v>
      </c>
      <c r="E25" s="159" t="s">
        <v>212</v>
      </c>
      <c r="F25" s="159" t="s">
        <v>204</v>
      </c>
      <c r="G25" s="157"/>
      <c r="H25" s="159"/>
      <c r="I25" s="159" t="s">
        <v>209</v>
      </c>
      <c r="J25" s="159" t="s">
        <v>210</v>
      </c>
      <c r="K25" s="159" t="s">
        <v>211</v>
      </c>
      <c r="L25" s="159" t="s">
        <v>212</v>
      </c>
      <c r="M25" s="159" t="s">
        <v>204</v>
      </c>
      <c r="N25" s="157"/>
      <c r="O25" s="159"/>
      <c r="P25" s="159" t="s">
        <v>209</v>
      </c>
      <c r="Q25" s="159" t="s">
        <v>210</v>
      </c>
      <c r="R25" s="159" t="s">
        <v>211</v>
      </c>
      <c r="S25" s="159" t="s">
        <v>212</v>
      </c>
      <c r="T25" s="159" t="s">
        <v>204</v>
      </c>
      <c r="U25" s="157"/>
      <c r="V25" s="159"/>
      <c r="W25" s="159" t="s">
        <v>209</v>
      </c>
      <c r="X25" s="159" t="s">
        <v>210</v>
      </c>
      <c r="Y25" s="159" t="s">
        <v>211</v>
      </c>
      <c r="Z25" s="159" t="s">
        <v>212</v>
      </c>
      <c r="AA25" s="159" t="s">
        <v>204</v>
      </c>
      <c r="AB25" s="157"/>
      <c r="AC25" s="159"/>
      <c r="AD25" s="159" t="s">
        <v>209</v>
      </c>
      <c r="AE25" s="159" t="s">
        <v>210</v>
      </c>
      <c r="AF25" s="159" t="s">
        <v>211</v>
      </c>
      <c r="AG25" s="159" t="s">
        <v>212</v>
      </c>
      <c r="AH25" s="159" t="s">
        <v>204</v>
      </c>
      <c r="AI25" s="157"/>
      <c r="AJ25" s="159"/>
      <c r="AK25" s="159" t="s">
        <v>209</v>
      </c>
      <c r="AL25" s="159" t="s">
        <v>210</v>
      </c>
      <c r="AM25" s="159" t="s">
        <v>211</v>
      </c>
      <c r="AN25" s="159" t="s">
        <v>212</v>
      </c>
      <c r="AO25" s="159" t="s">
        <v>204</v>
      </c>
      <c r="AP25" s="157"/>
      <c r="AQ25" s="159"/>
      <c r="AR25" s="159" t="s">
        <v>209</v>
      </c>
      <c r="AS25" s="159" t="s">
        <v>210</v>
      </c>
      <c r="AT25" s="159" t="s">
        <v>211</v>
      </c>
      <c r="AU25" s="159" t="s">
        <v>212</v>
      </c>
      <c r="AV25" s="159" t="s">
        <v>204</v>
      </c>
      <c r="AW25" s="157"/>
      <c r="AX25" s="159"/>
      <c r="AY25" s="159" t="s">
        <v>209</v>
      </c>
      <c r="AZ25" s="159" t="s">
        <v>210</v>
      </c>
      <c r="BA25" s="159" t="s">
        <v>211</v>
      </c>
      <c r="BB25" s="159" t="s">
        <v>212</v>
      </c>
      <c r="BC25" s="159" t="s">
        <v>204</v>
      </c>
      <c r="BD25" s="157"/>
      <c r="BE25" s="159"/>
      <c r="BF25" s="159" t="s">
        <v>209</v>
      </c>
      <c r="BG25" s="159" t="s">
        <v>210</v>
      </c>
      <c r="BH25" s="159" t="s">
        <v>211</v>
      </c>
      <c r="BI25" s="159" t="s">
        <v>212</v>
      </c>
      <c r="BJ25" s="159" t="s">
        <v>204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103.41468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2.7823894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2.3499324000000001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28.662533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2.5038002000000001</v>
      </c>
      <c r="AI26" s="157"/>
      <c r="AJ26" s="159" t="s">
        <v>234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846.32780000000002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19.423383999999999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3.6878660000000001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1.1686863999999999</v>
      </c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236</v>
      </c>
      <c r="B34" s="67"/>
      <c r="C34" s="67"/>
      <c r="D34" s="67"/>
      <c r="E34" s="67"/>
      <c r="F34" s="67"/>
      <c r="G34" s="157"/>
      <c r="H34" s="67" t="s">
        <v>237</v>
      </c>
      <c r="I34" s="67"/>
      <c r="J34" s="67"/>
      <c r="K34" s="67"/>
      <c r="L34" s="67"/>
      <c r="M34" s="67"/>
      <c r="N34" s="157"/>
      <c r="O34" s="67" t="s">
        <v>238</v>
      </c>
      <c r="P34" s="67"/>
      <c r="Q34" s="67"/>
      <c r="R34" s="67"/>
      <c r="S34" s="67"/>
      <c r="T34" s="67"/>
      <c r="U34" s="157"/>
      <c r="V34" s="67" t="s">
        <v>239</v>
      </c>
      <c r="W34" s="67"/>
      <c r="X34" s="67"/>
      <c r="Y34" s="67"/>
      <c r="Z34" s="67"/>
      <c r="AA34" s="67"/>
      <c r="AB34" s="157"/>
      <c r="AC34" s="67" t="s">
        <v>240</v>
      </c>
      <c r="AD34" s="67"/>
      <c r="AE34" s="67"/>
      <c r="AF34" s="67"/>
      <c r="AG34" s="67"/>
      <c r="AH34" s="67"/>
      <c r="AI34" s="157"/>
      <c r="AJ34" s="67" t="s">
        <v>241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209</v>
      </c>
      <c r="C35" s="159" t="s">
        <v>210</v>
      </c>
      <c r="D35" s="159" t="s">
        <v>211</v>
      </c>
      <c r="E35" s="159" t="s">
        <v>212</v>
      </c>
      <c r="F35" s="159" t="s">
        <v>204</v>
      </c>
      <c r="G35" s="157"/>
      <c r="H35" s="159"/>
      <c r="I35" s="159" t="s">
        <v>209</v>
      </c>
      <c r="J35" s="159" t="s">
        <v>210</v>
      </c>
      <c r="K35" s="159" t="s">
        <v>211</v>
      </c>
      <c r="L35" s="159" t="s">
        <v>212</v>
      </c>
      <c r="M35" s="159" t="s">
        <v>204</v>
      </c>
      <c r="N35" s="157"/>
      <c r="O35" s="159"/>
      <c r="P35" s="159" t="s">
        <v>209</v>
      </c>
      <c r="Q35" s="159" t="s">
        <v>210</v>
      </c>
      <c r="R35" s="159" t="s">
        <v>211</v>
      </c>
      <c r="S35" s="159" t="s">
        <v>212</v>
      </c>
      <c r="T35" s="159" t="s">
        <v>204</v>
      </c>
      <c r="U35" s="157"/>
      <c r="V35" s="159"/>
      <c r="W35" s="159" t="s">
        <v>209</v>
      </c>
      <c r="X35" s="159" t="s">
        <v>210</v>
      </c>
      <c r="Y35" s="159" t="s">
        <v>211</v>
      </c>
      <c r="Z35" s="159" t="s">
        <v>212</v>
      </c>
      <c r="AA35" s="159" t="s">
        <v>204</v>
      </c>
      <c r="AB35" s="157"/>
      <c r="AC35" s="159"/>
      <c r="AD35" s="159" t="s">
        <v>209</v>
      </c>
      <c r="AE35" s="159" t="s">
        <v>210</v>
      </c>
      <c r="AF35" s="159" t="s">
        <v>211</v>
      </c>
      <c r="AG35" s="159" t="s">
        <v>212</v>
      </c>
      <c r="AH35" s="159" t="s">
        <v>204</v>
      </c>
      <c r="AI35" s="157"/>
      <c r="AJ35" s="159"/>
      <c r="AK35" s="159" t="s">
        <v>209</v>
      </c>
      <c r="AL35" s="159" t="s">
        <v>210</v>
      </c>
      <c r="AM35" s="159" t="s">
        <v>211</v>
      </c>
      <c r="AN35" s="159" t="s">
        <v>212</v>
      </c>
      <c r="AO35" s="159" t="s">
        <v>204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630</v>
      </c>
      <c r="C36" s="159">
        <v>800</v>
      </c>
      <c r="D36" s="159">
        <v>0</v>
      </c>
      <c r="E36" s="159">
        <v>2500</v>
      </c>
      <c r="F36" s="159">
        <v>694.19259999999997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2167.3098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9767.9770000000008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4524.8353999999999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127.64148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195.85364999999999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243</v>
      </c>
      <c r="B44" s="67"/>
      <c r="C44" s="67"/>
      <c r="D44" s="67"/>
      <c r="E44" s="67"/>
      <c r="F44" s="67"/>
      <c r="G44" s="157"/>
      <c r="H44" s="67" t="s">
        <v>244</v>
      </c>
      <c r="I44" s="67"/>
      <c r="J44" s="67"/>
      <c r="K44" s="67"/>
      <c r="L44" s="67"/>
      <c r="M44" s="67"/>
      <c r="N44" s="157"/>
      <c r="O44" s="67" t="s">
        <v>245</v>
      </c>
      <c r="P44" s="67"/>
      <c r="Q44" s="67"/>
      <c r="R44" s="67"/>
      <c r="S44" s="67"/>
      <c r="T44" s="67"/>
      <c r="U44" s="157"/>
      <c r="V44" s="67" t="s">
        <v>246</v>
      </c>
      <c r="W44" s="67"/>
      <c r="X44" s="67"/>
      <c r="Y44" s="67"/>
      <c r="Z44" s="67"/>
      <c r="AA44" s="67"/>
      <c r="AB44" s="157"/>
      <c r="AC44" s="67" t="s">
        <v>247</v>
      </c>
      <c r="AD44" s="67"/>
      <c r="AE44" s="67"/>
      <c r="AF44" s="67"/>
      <c r="AG44" s="67"/>
      <c r="AH44" s="67"/>
      <c r="AI44" s="157"/>
      <c r="AJ44" s="67" t="s">
        <v>248</v>
      </c>
      <c r="AK44" s="67"/>
      <c r="AL44" s="67"/>
      <c r="AM44" s="67"/>
      <c r="AN44" s="67"/>
      <c r="AO44" s="67"/>
      <c r="AP44" s="157"/>
      <c r="AQ44" s="67" t="s">
        <v>249</v>
      </c>
      <c r="AR44" s="67"/>
      <c r="AS44" s="67"/>
      <c r="AT44" s="67"/>
      <c r="AU44" s="67"/>
      <c r="AV44" s="67"/>
      <c r="AW44" s="157"/>
      <c r="AX44" s="67" t="s">
        <v>250</v>
      </c>
      <c r="AY44" s="67"/>
      <c r="AZ44" s="67"/>
      <c r="BA44" s="67"/>
      <c r="BB44" s="67"/>
      <c r="BC44" s="67"/>
      <c r="BD44" s="157"/>
      <c r="BE44" s="67" t="s">
        <v>251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209</v>
      </c>
      <c r="C45" s="159" t="s">
        <v>210</v>
      </c>
      <c r="D45" s="159" t="s">
        <v>211</v>
      </c>
      <c r="E45" s="159" t="s">
        <v>212</v>
      </c>
      <c r="F45" s="159" t="s">
        <v>204</v>
      </c>
      <c r="G45" s="157"/>
      <c r="H45" s="159"/>
      <c r="I45" s="159" t="s">
        <v>209</v>
      </c>
      <c r="J45" s="159" t="s">
        <v>210</v>
      </c>
      <c r="K45" s="159" t="s">
        <v>211</v>
      </c>
      <c r="L45" s="159" t="s">
        <v>212</v>
      </c>
      <c r="M45" s="159" t="s">
        <v>204</v>
      </c>
      <c r="N45" s="157"/>
      <c r="O45" s="159"/>
      <c r="P45" s="159" t="s">
        <v>209</v>
      </c>
      <c r="Q45" s="159" t="s">
        <v>210</v>
      </c>
      <c r="R45" s="159" t="s">
        <v>211</v>
      </c>
      <c r="S45" s="159" t="s">
        <v>212</v>
      </c>
      <c r="T45" s="159" t="s">
        <v>204</v>
      </c>
      <c r="U45" s="157"/>
      <c r="V45" s="159"/>
      <c r="W45" s="159" t="s">
        <v>209</v>
      </c>
      <c r="X45" s="159" t="s">
        <v>210</v>
      </c>
      <c r="Y45" s="159" t="s">
        <v>211</v>
      </c>
      <c r="Z45" s="159" t="s">
        <v>212</v>
      </c>
      <c r="AA45" s="159" t="s">
        <v>204</v>
      </c>
      <c r="AB45" s="157"/>
      <c r="AC45" s="159"/>
      <c r="AD45" s="159" t="s">
        <v>209</v>
      </c>
      <c r="AE45" s="159" t="s">
        <v>210</v>
      </c>
      <c r="AF45" s="159" t="s">
        <v>211</v>
      </c>
      <c r="AG45" s="159" t="s">
        <v>212</v>
      </c>
      <c r="AH45" s="159" t="s">
        <v>204</v>
      </c>
      <c r="AI45" s="157"/>
      <c r="AJ45" s="159"/>
      <c r="AK45" s="159" t="s">
        <v>209</v>
      </c>
      <c r="AL45" s="159" t="s">
        <v>210</v>
      </c>
      <c r="AM45" s="159" t="s">
        <v>211</v>
      </c>
      <c r="AN45" s="159" t="s">
        <v>212</v>
      </c>
      <c r="AO45" s="159" t="s">
        <v>204</v>
      </c>
      <c r="AP45" s="157"/>
      <c r="AQ45" s="159"/>
      <c r="AR45" s="159" t="s">
        <v>209</v>
      </c>
      <c r="AS45" s="159" t="s">
        <v>210</v>
      </c>
      <c r="AT45" s="159" t="s">
        <v>211</v>
      </c>
      <c r="AU45" s="159" t="s">
        <v>212</v>
      </c>
      <c r="AV45" s="159" t="s">
        <v>204</v>
      </c>
      <c r="AW45" s="157"/>
      <c r="AX45" s="159"/>
      <c r="AY45" s="159" t="s">
        <v>209</v>
      </c>
      <c r="AZ45" s="159" t="s">
        <v>210</v>
      </c>
      <c r="BA45" s="159" t="s">
        <v>211</v>
      </c>
      <c r="BB45" s="159" t="s">
        <v>212</v>
      </c>
      <c r="BC45" s="159" t="s">
        <v>204</v>
      </c>
      <c r="BD45" s="157"/>
      <c r="BE45" s="159"/>
      <c r="BF45" s="159" t="s">
        <v>209</v>
      </c>
      <c r="BG45" s="159" t="s">
        <v>210</v>
      </c>
      <c r="BH45" s="159" t="s">
        <v>211</v>
      </c>
      <c r="BI45" s="159" t="s">
        <v>212</v>
      </c>
      <c r="BJ45" s="159" t="s">
        <v>204</v>
      </c>
    </row>
    <row r="46" spans="1:68" x14ac:dyDescent="0.3">
      <c r="A46" s="159" t="s">
        <v>23</v>
      </c>
      <c r="B46" s="159">
        <v>8</v>
      </c>
      <c r="C46" s="159">
        <v>10</v>
      </c>
      <c r="D46" s="159">
        <v>0</v>
      </c>
      <c r="E46" s="159">
        <v>45</v>
      </c>
      <c r="F46" s="159">
        <v>21.443913999999999</v>
      </c>
      <c r="G46" s="157"/>
      <c r="H46" s="159" t="s">
        <v>24</v>
      </c>
      <c r="I46" s="159">
        <v>8</v>
      </c>
      <c r="J46" s="159">
        <v>10</v>
      </c>
      <c r="K46" s="159">
        <v>0</v>
      </c>
      <c r="L46" s="159">
        <v>35</v>
      </c>
      <c r="M46" s="159">
        <v>17.927603000000001</v>
      </c>
      <c r="N46" s="157"/>
      <c r="O46" s="159" t="s">
        <v>252</v>
      </c>
      <c r="P46" s="159">
        <v>600</v>
      </c>
      <c r="Q46" s="159">
        <v>800</v>
      </c>
      <c r="R46" s="159">
        <v>0</v>
      </c>
      <c r="S46" s="159">
        <v>10000</v>
      </c>
      <c r="T46" s="159">
        <v>918.73080000000004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7.6384015E-2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6.4372873000000004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485.54885999999999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193.33882</v>
      </c>
      <c r="AW46" s="157"/>
      <c r="AX46" s="159" t="s">
        <v>253</v>
      </c>
      <c r="AY46" s="159"/>
      <c r="AZ46" s="159"/>
      <c r="BA46" s="159"/>
      <c r="BB46" s="159"/>
      <c r="BC46" s="159"/>
      <c r="BD46" s="157"/>
      <c r="BE46" s="159" t="s">
        <v>254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157" customFormat="1" x14ac:dyDescent="0.3">
      <c r="A2" s="157" t="s">
        <v>280</v>
      </c>
      <c r="B2" s="157" t="s">
        <v>281</v>
      </c>
      <c r="C2" s="157" t="s">
        <v>282</v>
      </c>
      <c r="D2" s="157">
        <v>49</v>
      </c>
      <c r="E2" s="157">
        <v>4117.9535999999998</v>
      </c>
      <c r="F2" s="157">
        <v>676.03075999999999</v>
      </c>
      <c r="G2" s="157">
        <v>69.599845999999999</v>
      </c>
      <c r="H2" s="157">
        <v>38.07452</v>
      </c>
      <c r="I2" s="157">
        <v>31.525324000000001</v>
      </c>
      <c r="J2" s="157">
        <v>130.01902999999999</v>
      </c>
      <c r="K2" s="157">
        <v>74.31174</v>
      </c>
      <c r="L2" s="157">
        <v>55.707282999999997</v>
      </c>
      <c r="M2" s="157">
        <v>32.515602000000001</v>
      </c>
      <c r="N2" s="157">
        <v>3.5491283</v>
      </c>
      <c r="O2" s="157">
        <v>15.326924</v>
      </c>
      <c r="P2" s="157">
        <v>1229.5437999999999</v>
      </c>
      <c r="Q2" s="157">
        <v>38.573914000000002</v>
      </c>
      <c r="R2" s="157">
        <v>665.32680000000005</v>
      </c>
      <c r="S2" s="157">
        <v>151.43030999999999</v>
      </c>
      <c r="T2" s="157">
        <v>6166.7583000000004</v>
      </c>
      <c r="U2" s="157">
        <v>7.4117017000000001</v>
      </c>
      <c r="V2" s="157">
        <v>35.476593000000001</v>
      </c>
      <c r="W2" s="157">
        <v>325.49740000000003</v>
      </c>
      <c r="X2" s="157">
        <v>103.41468</v>
      </c>
      <c r="Y2" s="157">
        <v>2.7823894</v>
      </c>
      <c r="Z2" s="157">
        <v>2.3499324000000001</v>
      </c>
      <c r="AA2" s="157">
        <v>28.662533</v>
      </c>
      <c r="AB2" s="157">
        <v>2.5038002000000001</v>
      </c>
      <c r="AC2" s="157">
        <v>846.32780000000002</v>
      </c>
      <c r="AD2" s="157">
        <v>19.423383999999999</v>
      </c>
      <c r="AE2" s="157">
        <v>3.6878660000000001</v>
      </c>
      <c r="AF2" s="157">
        <v>1.1686863999999999</v>
      </c>
      <c r="AG2" s="157">
        <v>694.19259999999997</v>
      </c>
      <c r="AH2" s="157">
        <v>380.6832</v>
      </c>
      <c r="AI2" s="157">
        <v>313.50945999999999</v>
      </c>
      <c r="AJ2" s="157">
        <v>2167.3098</v>
      </c>
      <c r="AK2" s="157">
        <v>9767.9770000000008</v>
      </c>
      <c r="AL2" s="157">
        <v>127.64148</v>
      </c>
      <c r="AM2" s="157">
        <v>4524.8353999999999</v>
      </c>
      <c r="AN2" s="157">
        <v>195.85364999999999</v>
      </c>
      <c r="AO2" s="157">
        <v>21.443913999999999</v>
      </c>
      <c r="AP2" s="157">
        <v>14.259684999999999</v>
      </c>
      <c r="AQ2" s="157">
        <v>7.1842309999999996</v>
      </c>
      <c r="AR2" s="157">
        <v>17.927603000000001</v>
      </c>
      <c r="AS2" s="157">
        <v>918.73080000000004</v>
      </c>
      <c r="AT2" s="157">
        <v>7.6384015E-2</v>
      </c>
      <c r="AU2" s="157">
        <v>6.4372873000000004</v>
      </c>
      <c r="AV2" s="157">
        <v>485.54885999999999</v>
      </c>
      <c r="AW2" s="157">
        <v>193.33882</v>
      </c>
      <c r="AX2" s="157">
        <v>0.11287599</v>
      </c>
      <c r="AY2" s="157">
        <v>3.7362654000000002</v>
      </c>
      <c r="AZ2" s="157">
        <v>617.72185999999999</v>
      </c>
      <c r="BA2" s="157">
        <v>57.176903000000003</v>
      </c>
      <c r="BB2" s="157">
        <v>15.583935</v>
      </c>
      <c r="BC2" s="157">
        <v>19.804801999999999</v>
      </c>
      <c r="BD2" s="157">
        <v>21.781974999999999</v>
      </c>
      <c r="BE2" s="157">
        <v>1.2187823</v>
      </c>
      <c r="BF2" s="157">
        <v>2.852122</v>
      </c>
      <c r="BG2" s="157">
        <v>6.9387240000000003E-3</v>
      </c>
      <c r="BH2" s="157">
        <v>1.0715565999999999E-2</v>
      </c>
      <c r="BI2" s="157">
        <v>1.0477172999999999E-2</v>
      </c>
      <c r="BJ2" s="157">
        <v>5.9783957999999998E-2</v>
      </c>
      <c r="BK2" s="157">
        <v>5.3374800000000001E-4</v>
      </c>
      <c r="BL2" s="157">
        <v>0.33272596999999998</v>
      </c>
      <c r="BM2" s="157">
        <v>4.1370076999999998</v>
      </c>
      <c r="BN2" s="157">
        <v>1.3324088000000001</v>
      </c>
      <c r="BO2" s="157">
        <v>113.35986</v>
      </c>
      <c r="BP2" s="157">
        <v>10.942140999999999</v>
      </c>
      <c r="BQ2" s="157">
        <v>24.492785000000001</v>
      </c>
      <c r="BR2" s="157">
        <v>111.65902</v>
      </c>
      <c r="BS2" s="157">
        <v>137.36966000000001</v>
      </c>
      <c r="BT2" s="157">
        <v>15.175096999999999</v>
      </c>
      <c r="BU2" s="157">
        <v>5.3473104E-2</v>
      </c>
      <c r="BV2" s="157">
        <v>6.1952114000000003E-2</v>
      </c>
      <c r="BW2" s="157">
        <v>0.91628509999999996</v>
      </c>
      <c r="BX2" s="157">
        <v>2.7678691999999998</v>
      </c>
      <c r="BY2" s="157">
        <v>0.21522485</v>
      </c>
      <c r="BZ2" s="157">
        <v>1.5397257000000001E-3</v>
      </c>
      <c r="CA2" s="157">
        <v>2.2270408000000002</v>
      </c>
      <c r="CB2" s="157">
        <v>1.4698647E-2</v>
      </c>
      <c r="CC2" s="157">
        <v>0.23804606</v>
      </c>
      <c r="CD2" s="157">
        <v>3.5309946999999999</v>
      </c>
      <c r="CE2" s="157">
        <v>6.4779089999999998E-2</v>
      </c>
      <c r="CF2" s="157">
        <v>0.72289305999999998</v>
      </c>
      <c r="CG2" s="157">
        <v>4.9500000000000003E-7</v>
      </c>
      <c r="CH2" s="157">
        <v>6.5631419999999996E-2</v>
      </c>
      <c r="CI2" s="157">
        <v>5.0679384999999999E-3</v>
      </c>
      <c r="CJ2" s="157">
        <v>8.3924339999999997</v>
      </c>
      <c r="CK2" s="157">
        <v>1.9113458999999999E-2</v>
      </c>
      <c r="CL2" s="157">
        <v>1.2622689</v>
      </c>
      <c r="CM2" s="157">
        <v>4.1393374999999999</v>
      </c>
      <c r="CN2" s="157">
        <v>4335.2515000000003</v>
      </c>
      <c r="CO2" s="157">
        <v>7302.1559999999999</v>
      </c>
      <c r="CP2" s="157">
        <v>3305.2878000000001</v>
      </c>
      <c r="CQ2" s="157">
        <v>1549.4982</v>
      </c>
      <c r="CR2" s="157">
        <v>937.84829999999999</v>
      </c>
      <c r="CS2" s="157">
        <v>912.93769999999995</v>
      </c>
      <c r="CT2" s="157">
        <v>4241.4470000000001</v>
      </c>
      <c r="CU2" s="157">
        <v>2216.2262999999998</v>
      </c>
      <c r="CV2" s="157">
        <v>2879.2865999999999</v>
      </c>
      <c r="CW2" s="157">
        <v>2345.8442</v>
      </c>
      <c r="CX2" s="157">
        <v>744.2998</v>
      </c>
      <c r="CY2" s="157">
        <v>5879.0820000000003</v>
      </c>
      <c r="CZ2" s="157">
        <v>2354.6570000000002</v>
      </c>
      <c r="DA2" s="157">
        <v>5811.9040000000005</v>
      </c>
      <c r="DB2" s="157">
        <v>6161.5604999999996</v>
      </c>
      <c r="DC2" s="157">
        <v>7238.5469999999996</v>
      </c>
      <c r="DD2" s="157">
        <v>14146.154</v>
      </c>
      <c r="DE2" s="157">
        <v>2394.2411999999999</v>
      </c>
      <c r="DF2" s="157">
        <v>8463.6360000000004</v>
      </c>
      <c r="DG2" s="157">
        <v>2920.3643000000002</v>
      </c>
      <c r="DH2" s="157">
        <v>233.47423000000001</v>
      </c>
      <c r="DI2" s="157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57.176903000000003</v>
      </c>
      <c r="B6">
        <f>BB2</f>
        <v>15.583935</v>
      </c>
      <c r="C6">
        <f>BC2</f>
        <v>19.804801999999999</v>
      </c>
      <c r="D6">
        <f>BD2</f>
        <v>21.781974999999999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 x14ac:dyDescent="0.3">
      <c r="A2" s="55" t="s">
        <v>256</v>
      </c>
      <c r="B2" s="56">
        <v>25724</v>
      </c>
      <c r="C2" s="57">
        <f ca="1">YEAR(TODAY())-YEAR(B2)+IF(TODAY()&gt;=DATE(YEAR(TODAY()),MONTH(B2),DAY(B2)),0,-1)</f>
        <v>49</v>
      </c>
      <c r="E2" s="53">
        <v>174.5</v>
      </c>
      <c r="F2" s="54" t="s">
        <v>40</v>
      </c>
      <c r="G2" s="53">
        <v>77</v>
      </c>
      <c r="H2" s="52" t="s">
        <v>42</v>
      </c>
      <c r="I2" s="70">
        <f>ROUND(G3/E3^2,1)</f>
        <v>25.3</v>
      </c>
    </row>
    <row r="3" spans="1:9" x14ac:dyDescent="0.3">
      <c r="E3" s="52">
        <f>E2/100</f>
        <v>1.7450000000000001</v>
      </c>
      <c r="F3" s="52" t="s">
        <v>41</v>
      </c>
      <c r="G3" s="52">
        <f>G2</f>
        <v>77</v>
      </c>
      <c r="H3" s="52" t="s">
        <v>42</v>
      </c>
      <c r="I3" s="70"/>
    </row>
    <row r="4" spans="1:9" x14ac:dyDescent="0.3">
      <c r="A4" t="s">
        <v>274</v>
      </c>
    </row>
    <row r="5" spans="1:9" x14ac:dyDescent="0.3">
      <c r="B5" s="61">
        <v>43937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김사균, ID : H1900183)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10:26:21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 x14ac:dyDescent="0.3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 x14ac:dyDescent="0.35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 x14ac:dyDescent="0.3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 x14ac:dyDescent="0.3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 x14ac:dyDescent="0.3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3" t="s">
        <v>31</v>
      </c>
      <c r="D10" s="143"/>
      <c r="E10" s="144"/>
      <c r="F10" s="142">
        <f>'개인정보 및 신체계측 입력'!B5</f>
        <v>43937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 x14ac:dyDescent="0.35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143" t="s">
        <v>33</v>
      </c>
      <c r="D12" s="143"/>
      <c r="E12" s="144"/>
      <c r="F12" s="149">
        <f ca="1">'개인정보 및 신체계측 입력'!C2</f>
        <v>49</v>
      </c>
      <c r="G12" s="149"/>
      <c r="H12" s="149"/>
      <c r="I12" s="149"/>
      <c r="K12" s="120">
        <f>'개인정보 및 신체계측 입력'!E2</f>
        <v>174.5</v>
      </c>
      <c r="L12" s="121"/>
      <c r="M12" s="114">
        <f>'개인정보 및 신체계측 입력'!G2</f>
        <v>77</v>
      </c>
      <c r="N12" s="115"/>
      <c r="O12" s="110" t="s">
        <v>272</v>
      </c>
      <c r="P12" s="104"/>
      <c r="Q12" s="107">
        <f>'개인정보 및 신체계측 입력'!I2</f>
        <v>25.3</v>
      </c>
      <c r="R12" s="107"/>
      <c r="S12" s="107"/>
    </row>
    <row r="13" spans="1:19" ht="18" customHeight="1" thickBot="1" x14ac:dyDescent="0.35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 x14ac:dyDescent="0.3">
      <c r="C14" s="147" t="s">
        <v>32</v>
      </c>
      <c r="D14" s="147"/>
      <c r="E14" s="148"/>
      <c r="F14" s="108" t="str">
        <f>MID('DRIs DATA'!B1,28,3)</f>
        <v>김사균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 x14ac:dyDescent="0.35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 x14ac:dyDescent="0.3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77.203000000000003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7.9480000000000004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 x14ac:dyDescent="0.3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 x14ac:dyDescent="0.35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14.848000000000001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 x14ac:dyDescent="0.35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 x14ac:dyDescent="0.3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30.6</v>
      </c>
      <c r="L72" s="37" t="s">
        <v>54</v>
      </c>
      <c r="M72" s="37">
        <f>ROUND('DRIs DATA'!K8,1)</f>
        <v>5.2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 x14ac:dyDescent="0.3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 x14ac:dyDescent="0.35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 x14ac:dyDescent="0.35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3">
      <c r="B94" s="134" t="s">
        <v>172</v>
      </c>
      <c r="C94" s="132"/>
      <c r="D94" s="132"/>
      <c r="E94" s="132"/>
      <c r="F94" s="92">
        <f>ROUND('DRIs DATA'!F16/'DRIs DATA'!C16*100,2)</f>
        <v>88.71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295.64</v>
      </c>
      <c r="R94" s="132" t="s">
        <v>168</v>
      </c>
      <c r="S94" s="132"/>
      <c r="T94" s="133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 x14ac:dyDescent="0.3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 x14ac:dyDescent="0.3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 x14ac:dyDescent="0.3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 x14ac:dyDescent="0.3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 x14ac:dyDescent="0.35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 x14ac:dyDescent="0.35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103.41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166.92</v>
      </c>
      <c r="R121" s="132" t="s">
        <v>167</v>
      </c>
      <c r="S121" s="132"/>
      <c r="T121" s="133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 x14ac:dyDescent="0.3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 x14ac:dyDescent="0.3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 x14ac:dyDescent="0.3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 x14ac:dyDescent="0.3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ht="17.25" thickBot="1" x14ac:dyDescent="0.35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 x14ac:dyDescent="0.35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 x14ac:dyDescent="0.35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86.77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651.20000000000005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 x14ac:dyDescent="0.3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 x14ac:dyDescent="0.3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 x14ac:dyDescent="0.3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 x14ac:dyDescent="0.3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 x14ac:dyDescent="0.3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 x14ac:dyDescent="0.35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 x14ac:dyDescent="0.35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 x14ac:dyDescent="0.3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214.44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 x14ac:dyDescent="0.3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 x14ac:dyDescent="0.3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 x14ac:dyDescent="0.3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 x14ac:dyDescent="0.3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 x14ac:dyDescent="0.35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 x14ac:dyDescent="0.35">
      <c r="K205" s="10"/>
    </row>
    <row r="206" spans="2:20" ht="18" customHeight="1" x14ac:dyDescent="0.3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 x14ac:dyDescent="0.35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2020-04-16T02:37:19Z</dcterms:modified>
</cp:coreProperties>
</file>