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<sst xmlns="http://schemas.openxmlformats.org/spreadsheetml/2006/main" count="692" uniqueCount="283">
  <si>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</si>
  <si>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</si>
  <si>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</si>
  <si>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</si>
  <si>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</si>
  <si>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</si>
  <si>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</si>
  <si>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</si>
  <si>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</si>
  <si>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</si>
  <si>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</si>
  <si>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</si>
  <si>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</si>
  <si>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</si>
  <si>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</si>
  <si>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</si>
  <si>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</si>
  <si>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</si>
  <si>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</si>
  <si>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</si>
  <si>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</si>
  <si>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</si>
  <si>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</si>
  <si>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</si>
  <si>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</si>
  <si>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</si>
  <si>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</si>
  <si>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</si>
  <si>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</si>
  <si>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</si>
  <si>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</si>
  <si>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</si>
  <si>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</si>
  <si>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</si>
  <si>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</si>
  <si>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</si>
  <si>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</si>
  <si>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</si>
  <si>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</si>
  <si>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</si>
  <si>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</si>
  <si>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</si>
  <si>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</si>
  <si>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</si>
  <si>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</si>
  <si>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</si>
  <si>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</si>
  <si>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</si>
  <si>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</si>
  <si>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</si>
  <si>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</si>
  <si>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</si>
  <si>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</si>
  <si>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</si>
  <si>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</si>
  <si>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</si>
  <si>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</si>
  <si>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</si>
  <si>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</si>
  <si>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</si>
  <si>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</si>
  <si>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</si>
  <si>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</si>
  <si>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</si>
  <si>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</si>
  <si>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</si>
  <si>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</si>
  <si>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</si>
  <si>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</si>
  <si>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</si>
  <si>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</si>
  <si>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</si>
  <si>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</si>
  <si>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</si>
  <si>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</si>
  <si>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</si>
  <si>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</si>
  <si>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</si>
  <si>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</si>
  <si>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</si>
  <si>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</si>
  <si>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</si>
  <si>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</si>
  <si>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</si>
  <si>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</si>
  <si>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</si>
  <si>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</si>
  <si>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</si>
  <si>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</si>
  <si>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</si>
  <si>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</si>
  <si>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</si>
  <si>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</si>
  <si>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</si>
  <si>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</si>
  <si>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</si>
  <si>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</si>
  <si>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</si>
  <si>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</si>
  <si>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</si>
  <si>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</si>
  <si>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</si>
  <si>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</si>
  <si>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</si>
  <si>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</si>
  <si>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</si>
  <si>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</si>
  <si>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</si>
  <si>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</si>
  <si>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</si>
  <si>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</si>
  <si>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</si>
  <si>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</si>
  <si>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</si>
  <si>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</si>
  <si>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</si>
  <si>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</si>
  <si>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</si>
  <si>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</si>
  <si>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</si>
  <si>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</si>
  <si>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</si>
  <si>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</si>
  <si>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</si>
  <si>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</si>
  <si>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</si>
  <si>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</si>
  <si>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</si>
  <si>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</si>
  <si>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</si>
  <si>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</si>
  <si>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</si>
  <si>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</si>
  <si>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</si>
  <si>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</si>
  <si>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</si>
  <si>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</si>
  <si>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</si>
  <si>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</si>
  <si>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</si>
  <si>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</si>
  <si>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</si>
  <si>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</si>
  <si>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</si>
  <si>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</si>
  <si>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</si>
  <si>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</si>
  <si>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</si>
  <si>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</si>
  <si>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</si>
  <si>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</si>
  <si>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</si>
  <si>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</si>
  <si>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</si>
  <si>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</si>
  <si>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</si>
  <si>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</si>
  <si>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</si>
  <si>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</si>
  <si>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</si>
  <si>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</si>
  <si>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</si>
  <si>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</si>
  <si>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</si>
  <si>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</si>
  <si>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</si>
  <si>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</si>
  <si>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</si>
  <si>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</si>
  <si>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</si>
  <si>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</si>
  <si>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</si>
  <si>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</si>
  <si>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</si>
  <si>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</si>
  <si>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</si>
  <si>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</si>
  <si>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</si>
  <si>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</si>
  <si>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</si>
  <si>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</si>
  <si>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</si>
  <si>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</si>
  <si>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</si>
  <si>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</si>
  <si>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</si>
  <si>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</si>
  <si>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</si>
  <si>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</si>
  <si>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</si>
  <si>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</si>
  <si>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</si>
  <si>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</si>
  <si>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</si>
  <si>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</si>
  <si>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</si>
  <si>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</si>
  <si>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</si>
  <si>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</si>
  <si>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</si>
  <si>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</si>
  <si>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</si>
  <si>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</si>
  <si>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</si>
  <si>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</si>
  <si>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</si>
  <si>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</si>
  <si>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</si>
  <si>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</si>
  <si>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</si>
  <si>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</si>
  <si>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</si>
  <si>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</si>
  <si>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</si>
  <si>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</si>
  <si>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</si>
  <si>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</si>
  <si>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</si>
  <si>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</si>
  <si>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</si>
  <si>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</si>
  <si>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</si>
  <si>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</si>
  <si>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</si>
  <si>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</si>
  <si>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</si>
  <si>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</si>
  <si>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</si>
  <si>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</si>
  <si>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</si>
  <si>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</si>
  <si>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</si>
  <si>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</si>
  <si>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</si>
  <si>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</si>
  <si>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</si>
  <si>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</si>
  <si>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</si>
  <si>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</si>
  <si>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</si>
  <si>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</si>
  <si>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</si>
  <si>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</si>
  <si>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</si>
  <si>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</si>
  <si>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</si>
  <si>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</si>
  <si>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</si>
  <si>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</si>
  <si>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</si>
  <si>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</si>
  <si>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</si>
  <si>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</si>
  <si>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</si>
  <si>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</si>
  <si>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</si>
  <si>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</si>
  <si>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</si>
  <si>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</si>
  <si>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</si>
  <si>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</si>
  <si>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</si>
  <si>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</si>
  <si>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</si>
  <si>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</si>
  <si>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</si>
  <si>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</si>
  <si>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</si>
  <si>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</si>
  <si>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</si>
  <si>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</si>
  <si>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</si>
  <si>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</si>
  <si>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</si>
  <si>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</si>
  <si>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</si>
  <si>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</si>
  <si>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</si>
  <si>
    <t>(설문지 : FFQ 95문항 설문지, 사용자 : 정지연, ID : H1900186)</t>
  </si>
  <si>
    <t>출력시각</t>
  </si>
  <si>
    <t>2020년 04월 22일 14:46:52</t>
  </si>
  <si>
    <t>H1900186</t>
  </si>
  <si>
    <t>정지연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</si>
</sst>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119.86806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3836728"/>
        <c:axId val="763834376"/>
      </c:barChart>
      <c:catAx>
        <c:axId val="763836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3834376"/>
        <c:crosses val="autoZero"/>
        <c:auto val="1"/>
        <c:lblAlgn val="ctr"/>
        <c:lblOffset val="100"/>
        <c:noMultiLvlLbl val="0"/>
      </c:catAx>
      <c:valAx>
        <c:axId val="763834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383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5.1023959999999997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6588624"/>
        <c:axId val="316589016"/>
      </c:barChart>
      <c:catAx>
        <c:axId val="31658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6589016"/>
        <c:crosses val="autoZero"/>
        <c:auto val="1"/>
        <c:lblAlgn val="ctr"/>
        <c:lblOffset val="100"/>
        <c:noMultiLvlLbl val="0"/>
      </c:catAx>
      <c:valAx>
        <c:axId val="31658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658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2.2803802000000002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337840"/>
        <c:axId val="379338232"/>
      </c:barChart>
      <c:catAx>
        <c:axId val="37933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338232"/>
        <c:crosses val="autoZero"/>
        <c:auto val="1"/>
        <c:lblAlgn val="ctr"/>
        <c:lblOffset val="100"/>
        <c:noMultiLvlLbl val="0"/>
      </c:catAx>
      <c:valAx>
        <c:axId val="379338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33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1998.8246999999999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339016"/>
        <c:axId val="487199528"/>
      </c:barChart>
      <c:catAx>
        <c:axId val="3793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199528"/>
        <c:crosses val="autoZero"/>
        <c:auto val="1"/>
        <c:lblAlgn val="ctr"/>
        <c:lblOffset val="100"/>
        <c:noMultiLvlLbl val="0"/>
      </c:catAx>
      <c:valAx>
        <c:axId val="487199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33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5694.3969999999999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200312"/>
        <c:axId val="487200704"/>
      </c:barChart>
      <c:catAx>
        <c:axId val="48720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200704"/>
        <c:crosses val="autoZero"/>
        <c:auto val="1"/>
        <c:lblAlgn val="ctr"/>
        <c:lblOffset val="100"/>
        <c:noMultiLvlLbl val="0"/>
      </c:catAx>
      <c:valAx>
        <c:axId val="4872007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200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253.10560000000001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664896"/>
        <c:axId val="535665288"/>
      </c:barChart>
      <c:catAx>
        <c:axId val="53566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665288"/>
        <c:crosses val="autoZero"/>
        <c:auto val="1"/>
        <c:lblAlgn val="ctr"/>
        <c:lblOffset val="100"/>
        <c:noMultiLvlLbl val="0"/>
      </c:catAx>
      <c:valAx>
        <c:axId val="53566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66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190.27359999999999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666072"/>
        <c:axId val="535666464"/>
      </c:barChart>
      <c:catAx>
        <c:axId val="53566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666464"/>
        <c:crosses val="autoZero"/>
        <c:auto val="1"/>
        <c:lblAlgn val="ctr"/>
        <c:lblOffset val="100"/>
        <c:noMultiLvlLbl val="0"/>
      </c:catAx>
      <c:valAx>
        <c:axId val="53566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66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16.402037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220888"/>
        <c:axId val="484221280"/>
      </c:barChart>
      <c:catAx>
        <c:axId val="48422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221280"/>
        <c:crosses val="autoZero"/>
        <c:auto val="1"/>
        <c:lblAlgn val="ctr"/>
        <c:lblOffset val="100"/>
        <c:noMultiLvlLbl val="0"/>
      </c:catAx>
      <c:valAx>
        <c:axId val="484221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22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1302.7107000000001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222064"/>
        <c:axId val="584978640"/>
      </c:barChart>
      <c:catAx>
        <c:axId val="48422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978640"/>
        <c:crosses val="autoZero"/>
        <c:auto val="1"/>
        <c:lblAlgn val="ctr"/>
        <c:lblOffset val="100"/>
        <c:noMultiLvlLbl val="0"/>
      </c:catAx>
      <c:valAx>
        <c:axId val="5849786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22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0.16476423000000001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979424"/>
        <c:axId val="584979816"/>
      </c:barChart>
      <c:catAx>
        <c:axId val="58497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979816"/>
        <c:crosses val="autoZero"/>
        <c:auto val="1"/>
        <c:lblAlgn val="ctr"/>
        <c:lblOffset val="100"/>
        <c:noMultiLvlLbl val="0"/>
      </c:catAx>
      <c:valAx>
        <c:axId val="584979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97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5.3599854000000002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13384"/>
        <c:axId val="617413776"/>
      </c:barChart>
      <c:catAx>
        <c:axId val="61741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13776"/>
        <c:crosses val="autoZero"/>
        <c:auto val="1"/>
        <c:lblAlgn val="ctr"/>
        <c:lblOffset val="100"/>
        <c:noMultiLvlLbl val="0"/>
      </c:catAx>
      <c:valAx>
        <c:axId val="617413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1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48.544704000000003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3837120"/>
        <c:axId val="763835944"/>
      </c:barChart>
      <c:catAx>
        <c:axId val="76383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3835944"/>
        <c:crosses val="autoZero"/>
        <c:auto val="1"/>
        <c:lblAlgn val="ctr"/>
        <c:lblOffset val="100"/>
        <c:noMultiLvlLbl val="0"/>
      </c:catAx>
      <c:valAx>
        <c:axId val="763835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383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205.53119000000001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14952"/>
        <c:axId val="622729616"/>
      </c:barChart>
      <c:catAx>
        <c:axId val="617414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729616"/>
        <c:crosses val="autoZero"/>
        <c:auto val="1"/>
        <c:lblAlgn val="ctr"/>
        <c:lblOffset val="100"/>
        <c:noMultiLvlLbl val="0"/>
      </c:catAx>
      <c:valAx>
        <c:axId val="62272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1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158.29355000000001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730008"/>
        <c:axId val="622730400"/>
      </c:barChart>
      <c:catAx>
        <c:axId val="622730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730400"/>
        <c:crosses val="autoZero"/>
        <c:auto val="1"/>
        <c:lblAlgn val="ctr"/>
        <c:lblOffset val="100"/>
        <c:noMultiLvlLbl val="0"/>
      </c:catAx>
      <c:valAx>
        <c:axId val="62273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73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11.461</c:v>
                </c:pt>
                <c:pt idx="1">
                  <c:v>17.204000000000001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2731184"/>
        <c:axId val="537927456"/>
      </c:barChart>
      <c:catAx>
        <c:axId val="62273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927456"/>
        <c:crosses val="autoZero"/>
        <c:auto val="1"/>
        <c:lblAlgn val="ctr"/>
        <c:lblOffset val="100"/>
        <c:noMultiLvlLbl val="0"/>
      </c:catAx>
      <c:valAx>
        <c:axId val="53792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73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17.424610000000001</c:v>
                </c:pt>
                <c:pt idx="1">
                  <c:v>20.108694</c:v>
                </c:pt>
                <c:pt idx="2">
                  <c:v>19.368147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1320.8176000000001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928632"/>
        <c:axId val="537929024"/>
      </c:barChart>
      <c:catAx>
        <c:axId val="53792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929024"/>
        <c:crosses val="autoZero"/>
        <c:auto val="1"/>
        <c:lblAlgn val="ctr"/>
        <c:lblOffset val="100"/>
        <c:noMultiLvlLbl val="0"/>
      </c:catAx>
      <c:valAx>
        <c:axId val="53792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92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41.193542000000001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794488"/>
        <c:axId val="588794880"/>
      </c:barChart>
      <c:catAx>
        <c:axId val="58879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794880"/>
        <c:crosses val="autoZero"/>
        <c:auto val="1"/>
        <c:lblAlgn val="ctr"/>
        <c:lblOffset val="100"/>
        <c:noMultiLvlLbl val="0"/>
      </c:catAx>
      <c:valAx>
        <c:axId val="58879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79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70.225999999999999</c:v>
                </c:pt>
                <c:pt idx="1">
                  <c:v>13.009</c:v>
                </c:pt>
                <c:pt idx="2">
                  <c:v>16.765000000000001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8795664"/>
        <c:axId val="482943168"/>
      </c:barChart>
      <c:catAx>
        <c:axId val="58879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943168"/>
        <c:crosses val="autoZero"/>
        <c:auto val="1"/>
        <c:lblAlgn val="ctr"/>
        <c:lblOffset val="100"/>
        <c:noMultiLvlLbl val="0"/>
      </c:catAx>
      <c:valAx>
        <c:axId val="482943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79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3395.5898000000002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943952"/>
        <c:axId val="482944344"/>
      </c:barChart>
      <c:catAx>
        <c:axId val="48294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944344"/>
        <c:crosses val="autoZero"/>
        <c:auto val="1"/>
        <c:lblAlgn val="ctr"/>
        <c:lblOffset val="100"/>
        <c:noMultiLvlLbl val="0"/>
      </c:catAx>
      <c:valAx>
        <c:axId val="482944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94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187.82085000000001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608760"/>
        <c:axId val="611609152"/>
      </c:barChart>
      <c:catAx>
        <c:axId val="611608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609152"/>
        <c:crosses val="autoZero"/>
        <c:auto val="1"/>
        <c:lblAlgn val="ctr"/>
        <c:lblOffset val="100"/>
        <c:noMultiLvlLbl val="0"/>
      </c:catAx>
      <c:valAx>
        <c:axId val="611609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60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824.41690000000006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609936"/>
        <c:axId val="611610328"/>
      </c:barChart>
      <c:catAx>
        <c:axId val="61160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610328"/>
        <c:crosses val="autoZero"/>
        <c:auto val="1"/>
        <c:lblAlgn val="ctr"/>
        <c:lblOffset val="100"/>
        <c:noMultiLvlLbl val="0"/>
      </c:catAx>
      <c:valAx>
        <c:axId val="61161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60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5.5660752999999996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3835160"/>
        <c:axId val="763833984"/>
      </c:barChart>
      <c:catAx>
        <c:axId val="76383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3833984"/>
        <c:crosses val="autoZero"/>
        <c:auto val="1"/>
        <c:lblAlgn val="ctr"/>
        <c:lblOffset val="100"/>
        <c:noMultiLvlLbl val="0"/>
      </c:catAx>
      <c:valAx>
        <c:axId val="763833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383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12941.32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956464"/>
        <c:axId val="573956856"/>
      </c:barChart>
      <c:catAx>
        <c:axId val="57395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956856"/>
        <c:crosses val="autoZero"/>
        <c:auto val="1"/>
        <c:lblAlgn val="ctr"/>
        <c:lblOffset val="100"/>
        <c:noMultiLvlLbl val="0"/>
      </c:catAx>
      <c:valAx>
        <c:axId val="57395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95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24.236498000000001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957640"/>
        <c:axId val="539125592"/>
      </c:barChart>
      <c:catAx>
        <c:axId val="57395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125592"/>
        <c:crosses val="autoZero"/>
        <c:auto val="1"/>
        <c:lblAlgn val="ctr"/>
        <c:lblOffset val="100"/>
        <c:noMultiLvlLbl val="0"/>
      </c:catAx>
      <c:valAx>
        <c:axId val="53912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95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2.8036050000000001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126376"/>
        <c:axId val="539126768"/>
      </c:barChart>
      <c:catAx>
        <c:axId val="53912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126768"/>
        <c:crosses val="autoZero"/>
        <c:auto val="1"/>
        <c:lblAlgn val="ctr"/>
        <c:lblOffset val="100"/>
        <c:noMultiLvlLbl val="0"/>
      </c:catAx>
      <c:valAx>
        <c:axId val="53912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12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367.06151999999997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6374840"/>
        <c:axId val="376375232"/>
      </c:barChart>
      <c:catAx>
        <c:axId val="3763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6375232"/>
        <c:crosses val="autoZero"/>
        <c:auto val="1"/>
        <c:lblAlgn val="ctr"/>
        <c:lblOffset val="100"/>
        <c:noMultiLvlLbl val="0"/>
      </c:catAx>
      <c:valAx>
        <c:axId val="376375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637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3.2939873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6376408"/>
        <c:axId val="540397608"/>
      </c:barChart>
      <c:catAx>
        <c:axId val="376376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397608"/>
        <c:crosses val="autoZero"/>
        <c:auto val="1"/>
        <c:lblAlgn val="ctr"/>
        <c:lblOffset val="100"/>
        <c:noMultiLvlLbl val="0"/>
      </c:catAx>
      <c:valAx>
        <c:axId val="54039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6376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28.745889999999999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398392"/>
        <c:axId val="540398784"/>
      </c:barChart>
      <c:catAx>
        <c:axId val="54039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398784"/>
        <c:crosses val="autoZero"/>
        <c:auto val="1"/>
        <c:lblAlgn val="ctr"/>
        <c:lblOffset val="100"/>
        <c:noMultiLvlLbl val="0"/>
      </c:catAx>
      <c:valAx>
        <c:axId val="54039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39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2.8036050000000001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6376016"/>
        <c:axId val="408439080"/>
      </c:barChart>
      <c:catAx>
        <c:axId val="37637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439080"/>
        <c:crosses val="autoZero"/>
        <c:auto val="1"/>
        <c:lblAlgn val="ctr"/>
        <c:lblOffset val="100"/>
        <c:noMultiLvlLbl val="0"/>
      </c:catAx>
      <c:valAx>
        <c:axId val="408439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637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1224.1184000000001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439864"/>
        <c:axId val="408440256"/>
      </c:barChart>
      <c:catAx>
        <c:axId val="40843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440256"/>
        <c:crosses val="autoZero"/>
        <c:auto val="1"/>
        <c:lblAlgn val="ctr"/>
        <c:lblOffset val="100"/>
        <c:noMultiLvlLbl val="0"/>
      </c:catAx>
      <c:valAx>
        <c:axId val="408440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43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9.7721839999999993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6587448"/>
        <c:axId val="316587840"/>
      </c:barChart>
      <c:catAx>
        <c:axId val="31658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6587840"/>
        <c:crosses val="autoZero"/>
        <c:auto val="1"/>
        <c:lblAlgn val="ctr"/>
        <c:lblOffset val="100"/>
        <c:noMultiLvlLbl val="0"/>
      </c:catAx>
      <c:valAx>
        <c:axId val="316587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658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정지연, ID : H1900186)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22일 14:46:52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1900</v>
      </c>
      <c r="C6" s="59">
        <f>'DRIs DATA 입력'!C6</f>
        <v>3395.5898000000002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119.86806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48.544704000000003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70.225999999999999</v>
      </c>
      <c r="G8" s="59">
        <f>'DRIs DATA 입력'!G8</f>
        <v>13.009</v>
      </c>
      <c r="H8" s="59">
        <f>'DRIs DATA 입력'!H8</f>
        <v>16.765000000000001</v>
      </c>
      <c r="I8" s="46"/>
      <c r="J8" s="59" t="s">
        <v>216</v>
      </c>
      <c r="K8" s="59">
        <f>'DRIs DATA 입력'!K8</f>
        <v>11.461</v>
      </c>
      <c r="L8" s="59">
        <f>'DRIs DATA 입력'!L8</f>
        <v>17.204000000000001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1320.8176000000001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41.193542000000001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5.5660752999999996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367.06151999999997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4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187.82085000000001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3.8213591999999998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3.2939873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28.745889999999999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2.8036050000000001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1224.1184000000001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9.7721839999999993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5.1023959999999997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2.2803802000000002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824.41690000000006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1998.8246999999999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12941.32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5694.3969999999999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253.10560000000001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190.27359999999999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 x14ac:dyDescent="0.4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24.236498000000001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16.402037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1302.7107000000001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0.16476423000000001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5.3599854000000002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205.53119000000001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158.29355000000001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 x14ac:dyDescent="0.4">
      <c r="A1" s="157" t="s">
        <v>277</v>
      </c>
      <c r="B1" s="156" t="s">
        <v>278</v>
      </c>
      <c r="C1" s="156"/>
      <c r="D1" s="156"/>
      <c r="E1" s="156"/>
      <c r="F1" s="156"/>
      <c r="G1" s="157" t="s">
        <v>279</v>
      </c>
      <c r="H1" s="156" t="s">
        <v>280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</row>
    <row r="3" spans="1:27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6"/>
    </row>
    <row r="4" spans="1:27" x14ac:dyDescent="0.4">
      <c r="A4" s="66" t="s">
        <v>56</v>
      </c>
      <c r="B4" s="66"/>
      <c r="C4" s="66"/>
      <c r="D4" s="156"/>
      <c r="E4" s="63" t="s">
        <v>198</v>
      </c>
      <c r="F4" s="64"/>
      <c r="G4" s="64"/>
      <c r="H4" s="65"/>
      <c r="I4" s="156"/>
      <c r="J4" s="63" t="s">
        <v>199</v>
      </c>
      <c r="K4" s="64"/>
      <c r="L4" s="65"/>
      <c r="M4" s="156"/>
      <c r="N4" s="66" t="s">
        <v>200</v>
      </c>
      <c r="O4" s="66"/>
      <c r="P4" s="66"/>
      <c r="Q4" s="66"/>
      <c r="R4" s="66"/>
      <c r="S4" s="66"/>
      <c r="T4" s="156"/>
      <c r="U4" s="66" t="s">
        <v>201</v>
      </c>
      <c r="V4" s="66"/>
      <c r="W4" s="66"/>
      <c r="X4" s="66"/>
      <c r="Y4" s="66"/>
      <c r="Z4" s="66"/>
      <c r="AA4" s="156"/>
    </row>
    <row r="5" spans="1:27" x14ac:dyDescent="0.4">
      <c r="A5" s="158"/>
      <c r="B5" s="158" t="s">
        <v>202</v>
      </c>
      <c r="C5" s="158" t="s">
        <v>203</v>
      </c>
      <c r="D5" s="156"/>
      <c r="E5" s="158"/>
      <c r="F5" s="158" t="s">
        <v>204</v>
      </c>
      <c r="G5" s="158" t="s">
        <v>205</v>
      </c>
      <c r="H5" s="158" t="s">
        <v>200</v>
      </c>
      <c r="I5" s="156"/>
      <c r="J5" s="158"/>
      <c r="K5" s="158" t="s">
        <v>206</v>
      </c>
      <c r="L5" s="158" t="s">
        <v>207</v>
      </c>
      <c r="M5" s="156"/>
      <c r="N5" s="158"/>
      <c r="O5" s="158" t="s">
        <v>208</v>
      </c>
      <c r="P5" s="158" t="s">
        <v>209</v>
      </c>
      <c r="Q5" s="158" t="s">
        <v>210</v>
      </c>
      <c r="R5" s="158" t="s">
        <v>211</v>
      </c>
      <c r="S5" s="158" t="s">
        <v>203</v>
      </c>
      <c r="T5" s="156"/>
      <c r="U5" s="158"/>
      <c r="V5" s="158" t="s">
        <v>208</v>
      </c>
      <c r="W5" s="158" t="s">
        <v>209</v>
      </c>
      <c r="X5" s="158" t="s">
        <v>210</v>
      </c>
      <c r="Y5" s="158" t="s">
        <v>211</v>
      </c>
      <c r="Z5" s="158" t="s">
        <v>203</v>
      </c>
      <c r="AA5" s="156"/>
    </row>
    <row r="6" spans="1:27" x14ac:dyDescent="0.4">
      <c r="A6" s="158" t="s">
        <v>56</v>
      </c>
      <c r="B6" s="158">
        <v>1900</v>
      </c>
      <c r="C6" s="158">
        <v>3395.5898000000002</v>
      </c>
      <c r="D6" s="156"/>
      <c r="E6" s="158" t="s">
        <v>212</v>
      </c>
      <c r="F6" s="158">
        <v>55</v>
      </c>
      <c r="G6" s="158">
        <v>15</v>
      </c>
      <c r="H6" s="158">
        <v>7</v>
      </c>
      <c r="I6" s="156"/>
      <c r="J6" s="158" t="s">
        <v>212</v>
      </c>
      <c r="K6" s="158">
        <v>0.1</v>
      </c>
      <c r="L6" s="158">
        <v>4</v>
      </c>
      <c r="M6" s="156"/>
      <c r="N6" s="158" t="s">
        <v>213</v>
      </c>
      <c r="O6" s="158">
        <v>40</v>
      </c>
      <c r="P6" s="158">
        <v>50</v>
      </c>
      <c r="Q6" s="158">
        <v>0</v>
      </c>
      <c r="R6" s="158">
        <v>0</v>
      </c>
      <c r="S6" s="158">
        <v>119.86806</v>
      </c>
      <c r="T6" s="156"/>
      <c r="U6" s="158" t="s">
        <v>214</v>
      </c>
      <c r="V6" s="158">
        <v>0</v>
      </c>
      <c r="W6" s="158">
        <v>0</v>
      </c>
      <c r="X6" s="158">
        <v>20</v>
      </c>
      <c r="Y6" s="158">
        <v>0</v>
      </c>
      <c r="Z6" s="158">
        <v>48.544704000000003</v>
      </c>
      <c r="AA6" s="156"/>
    </row>
    <row r="7" spans="1:27" x14ac:dyDescent="0.4">
      <c r="A7" s="156"/>
      <c r="B7" s="156"/>
      <c r="C7" s="156"/>
      <c r="D7" s="156"/>
      <c r="E7" s="158" t="s">
        <v>215</v>
      </c>
      <c r="F7" s="158">
        <v>65</v>
      </c>
      <c r="G7" s="158">
        <v>30</v>
      </c>
      <c r="H7" s="158">
        <v>20</v>
      </c>
      <c r="I7" s="156"/>
      <c r="J7" s="158" t="s">
        <v>215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</row>
    <row r="8" spans="1:27" x14ac:dyDescent="0.4">
      <c r="A8" s="156"/>
      <c r="B8" s="156"/>
      <c r="C8" s="156"/>
      <c r="D8" s="156"/>
      <c r="E8" s="158" t="s">
        <v>216</v>
      </c>
      <c r="F8" s="158">
        <v>70.225999999999999</v>
      </c>
      <c r="G8" s="158">
        <v>13.009</v>
      </c>
      <c r="H8" s="158">
        <v>16.765000000000001</v>
      </c>
      <c r="I8" s="156"/>
      <c r="J8" s="158" t="s">
        <v>216</v>
      </c>
      <c r="K8" s="158">
        <v>11.461</v>
      </c>
      <c r="L8" s="158">
        <v>17.204000000000001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</row>
    <row r="13" spans="1:27" x14ac:dyDescent="0.4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4">
      <c r="A14" s="66" t="s">
        <v>218</v>
      </c>
      <c r="B14" s="66"/>
      <c r="C14" s="66"/>
      <c r="D14" s="66"/>
      <c r="E14" s="66"/>
      <c r="F14" s="66"/>
      <c r="G14" s="156"/>
      <c r="H14" s="66" t="s">
        <v>219</v>
      </c>
      <c r="I14" s="66"/>
      <c r="J14" s="66"/>
      <c r="K14" s="66"/>
      <c r="L14" s="66"/>
      <c r="M14" s="66"/>
      <c r="N14" s="156"/>
      <c r="O14" s="66" t="s">
        <v>220</v>
      </c>
      <c r="P14" s="66"/>
      <c r="Q14" s="66"/>
      <c r="R14" s="66"/>
      <c r="S14" s="66"/>
      <c r="T14" s="66"/>
      <c r="U14" s="156"/>
      <c r="V14" s="66" t="s">
        <v>221</v>
      </c>
      <c r="W14" s="66"/>
      <c r="X14" s="66"/>
      <c r="Y14" s="66"/>
      <c r="Z14" s="66"/>
      <c r="AA14" s="66"/>
    </row>
    <row r="15" spans="1:27" x14ac:dyDescent="0.4">
      <c r="A15" s="158"/>
      <c r="B15" s="158" t="s">
        <v>208</v>
      </c>
      <c r="C15" s="158" t="s">
        <v>209</v>
      </c>
      <c r="D15" s="158" t="s">
        <v>210</v>
      </c>
      <c r="E15" s="158" t="s">
        <v>211</v>
      </c>
      <c r="F15" s="158" t="s">
        <v>203</v>
      </c>
      <c r="G15" s="156"/>
      <c r="H15" s="158"/>
      <c r="I15" s="158" t="s">
        <v>208</v>
      </c>
      <c r="J15" s="158" t="s">
        <v>209</v>
      </c>
      <c r="K15" s="158" t="s">
        <v>210</v>
      </c>
      <c r="L15" s="158" t="s">
        <v>211</v>
      </c>
      <c r="M15" s="158" t="s">
        <v>203</v>
      </c>
      <c r="N15" s="156"/>
      <c r="O15" s="158"/>
      <c r="P15" s="158" t="s">
        <v>208</v>
      </c>
      <c r="Q15" s="158" t="s">
        <v>209</v>
      </c>
      <c r="R15" s="158" t="s">
        <v>210</v>
      </c>
      <c r="S15" s="158" t="s">
        <v>211</v>
      </c>
      <c r="T15" s="158" t="s">
        <v>203</v>
      </c>
      <c r="U15" s="156"/>
      <c r="V15" s="158"/>
      <c r="W15" s="158" t="s">
        <v>208</v>
      </c>
      <c r="X15" s="158" t="s">
        <v>209</v>
      </c>
      <c r="Y15" s="158" t="s">
        <v>210</v>
      </c>
      <c r="Z15" s="158" t="s">
        <v>211</v>
      </c>
      <c r="AA15" s="158" t="s">
        <v>203</v>
      </c>
    </row>
    <row r="16" spans="1:27" x14ac:dyDescent="0.4">
      <c r="A16" s="158" t="s">
        <v>222</v>
      </c>
      <c r="B16" s="158">
        <v>450</v>
      </c>
      <c r="C16" s="158">
        <v>650</v>
      </c>
      <c r="D16" s="158">
        <v>0</v>
      </c>
      <c r="E16" s="158">
        <v>3000</v>
      </c>
      <c r="F16" s="158">
        <v>1320.8176000000001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41.193542000000001</v>
      </c>
      <c r="N16" s="156"/>
      <c r="O16" s="158" t="s">
        <v>4</v>
      </c>
      <c r="P16" s="158">
        <v>0</v>
      </c>
      <c r="Q16" s="158">
        <v>0</v>
      </c>
      <c r="R16" s="158">
        <v>10</v>
      </c>
      <c r="S16" s="158">
        <v>100</v>
      </c>
      <c r="T16" s="158">
        <v>5.5660752999999996</v>
      </c>
      <c r="U16" s="156"/>
      <c r="V16" s="158" t="s">
        <v>5</v>
      </c>
      <c r="W16" s="158">
        <v>0</v>
      </c>
      <c r="X16" s="158">
        <v>0</v>
      </c>
      <c r="Y16" s="158">
        <v>65</v>
      </c>
      <c r="Z16" s="158">
        <v>0</v>
      </c>
      <c r="AA16" s="158">
        <v>367.06151999999997</v>
      </c>
    </row>
    <row r="23" spans="1:62" x14ac:dyDescent="0.4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4">
      <c r="A24" s="66" t="s">
        <v>224</v>
      </c>
      <c r="B24" s="66"/>
      <c r="C24" s="66"/>
      <c r="D24" s="66"/>
      <c r="E24" s="66"/>
      <c r="F24" s="66"/>
      <c r="G24" s="156"/>
      <c r="H24" s="66" t="s">
        <v>225</v>
      </c>
      <c r="I24" s="66"/>
      <c r="J24" s="66"/>
      <c r="K24" s="66"/>
      <c r="L24" s="66"/>
      <c r="M24" s="66"/>
      <c r="N24" s="156"/>
      <c r="O24" s="66" t="s">
        <v>226</v>
      </c>
      <c r="P24" s="66"/>
      <c r="Q24" s="66"/>
      <c r="R24" s="66"/>
      <c r="S24" s="66"/>
      <c r="T24" s="66"/>
      <c r="U24" s="156"/>
      <c r="V24" s="66" t="s">
        <v>227</v>
      </c>
      <c r="W24" s="66"/>
      <c r="X24" s="66"/>
      <c r="Y24" s="66"/>
      <c r="Z24" s="66"/>
      <c r="AA24" s="66"/>
      <c r="AB24" s="156"/>
      <c r="AC24" s="66" t="s">
        <v>228</v>
      </c>
      <c r="AD24" s="66"/>
      <c r="AE24" s="66"/>
      <c r="AF24" s="66"/>
      <c r="AG24" s="66"/>
      <c r="AH24" s="66"/>
      <c r="AI24" s="156"/>
      <c r="AJ24" s="66" t="s">
        <v>229</v>
      </c>
      <c r="AK24" s="66"/>
      <c r="AL24" s="66"/>
      <c r="AM24" s="66"/>
      <c r="AN24" s="66"/>
      <c r="AO24" s="66"/>
      <c r="AP24" s="156"/>
      <c r="AQ24" s="66" t="s">
        <v>230</v>
      </c>
      <c r="AR24" s="66"/>
      <c r="AS24" s="66"/>
      <c r="AT24" s="66"/>
      <c r="AU24" s="66"/>
      <c r="AV24" s="66"/>
      <c r="AW24" s="156"/>
      <c r="AX24" s="66" t="s">
        <v>231</v>
      </c>
      <c r="AY24" s="66"/>
      <c r="AZ24" s="66"/>
      <c r="BA24" s="66"/>
      <c r="BB24" s="66"/>
      <c r="BC24" s="66"/>
      <c r="BD24" s="156"/>
      <c r="BE24" s="66" t="s">
        <v>232</v>
      </c>
      <c r="BF24" s="66"/>
      <c r="BG24" s="66"/>
      <c r="BH24" s="66"/>
      <c r="BI24" s="66"/>
      <c r="BJ24" s="66"/>
    </row>
    <row r="25" spans="1:62" x14ac:dyDescent="0.4">
      <c r="A25" s="158"/>
      <c r="B25" s="158" t="s">
        <v>208</v>
      </c>
      <c r="C25" s="158" t="s">
        <v>209</v>
      </c>
      <c r="D25" s="158" t="s">
        <v>210</v>
      </c>
      <c r="E25" s="158" t="s">
        <v>211</v>
      </c>
      <c r="F25" s="158" t="s">
        <v>203</v>
      </c>
      <c r="G25" s="156"/>
      <c r="H25" s="158"/>
      <c r="I25" s="158" t="s">
        <v>208</v>
      </c>
      <c r="J25" s="158" t="s">
        <v>209</v>
      </c>
      <c r="K25" s="158" t="s">
        <v>210</v>
      </c>
      <c r="L25" s="158" t="s">
        <v>211</v>
      </c>
      <c r="M25" s="158" t="s">
        <v>203</v>
      </c>
      <c r="N25" s="156"/>
      <c r="O25" s="158"/>
      <c r="P25" s="158" t="s">
        <v>208</v>
      </c>
      <c r="Q25" s="158" t="s">
        <v>209</v>
      </c>
      <c r="R25" s="158" t="s">
        <v>210</v>
      </c>
      <c r="S25" s="158" t="s">
        <v>211</v>
      </c>
      <c r="T25" s="158" t="s">
        <v>203</v>
      </c>
      <c r="U25" s="156"/>
      <c r="V25" s="158"/>
      <c r="W25" s="158" t="s">
        <v>208</v>
      </c>
      <c r="X25" s="158" t="s">
        <v>209</v>
      </c>
      <c r="Y25" s="158" t="s">
        <v>210</v>
      </c>
      <c r="Z25" s="158" t="s">
        <v>211</v>
      </c>
      <c r="AA25" s="158" t="s">
        <v>203</v>
      </c>
      <c r="AB25" s="156"/>
      <c r="AC25" s="158"/>
      <c r="AD25" s="158" t="s">
        <v>208</v>
      </c>
      <c r="AE25" s="158" t="s">
        <v>209</v>
      </c>
      <c r="AF25" s="158" t="s">
        <v>210</v>
      </c>
      <c r="AG25" s="158" t="s">
        <v>211</v>
      </c>
      <c r="AH25" s="158" t="s">
        <v>203</v>
      </c>
      <c r="AI25" s="156"/>
      <c r="AJ25" s="158"/>
      <c r="AK25" s="158" t="s">
        <v>208</v>
      </c>
      <c r="AL25" s="158" t="s">
        <v>209</v>
      </c>
      <c r="AM25" s="158" t="s">
        <v>210</v>
      </c>
      <c r="AN25" s="158" t="s">
        <v>211</v>
      </c>
      <c r="AO25" s="158" t="s">
        <v>203</v>
      </c>
      <c r="AP25" s="156"/>
      <c r="AQ25" s="158"/>
      <c r="AR25" s="158" t="s">
        <v>208</v>
      </c>
      <c r="AS25" s="158" t="s">
        <v>209</v>
      </c>
      <c r="AT25" s="158" t="s">
        <v>210</v>
      </c>
      <c r="AU25" s="158" t="s">
        <v>211</v>
      </c>
      <c r="AV25" s="158" t="s">
        <v>203</v>
      </c>
      <c r="AW25" s="156"/>
      <c r="AX25" s="158"/>
      <c r="AY25" s="158" t="s">
        <v>208</v>
      </c>
      <c r="AZ25" s="158" t="s">
        <v>209</v>
      </c>
      <c r="BA25" s="158" t="s">
        <v>210</v>
      </c>
      <c r="BB25" s="158" t="s">
        <v>211</v>
      </c>
      <c r="BC25" s="158" t="s">
        <v>203</v>
      </c>
      <c r="BD25" s="156"/>
      <c r="BE25" s="158"/>
      <c r="BF25" s="158" t="s">
        <v>208</v>
      </c>
      <c r="BG25" s="158" t="s">
        <v>209</v>
      </c>
      <c r="BH25" s="158" t="s">
        <v>210</v>
      </c>
      <c r="BI25" s="158" t="s">
        <v>211</v>
      </c>
      <c r="BJ25" s="158" t="s">
        <v>203</v>
      </c>
    </row>
    <row r="26" spans="1:62" x14ac:dyDescent="0.4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187.82085000000001</v>
      </c>
      <c r="G26" s="156"/>
      <c r="H26" s="158" t="s">
        <v>9</v>
      </c>
      <c r="I26" s="158">
        <v>0.9</v>
      </c>
      <c r="J26" s="158">
        <v>1.1000000000000001</v>
      </c>
      <c r="K26" s="158">
        <v>0</v>
      </c>
      <c r="L26" s="158">
        <v>0</v>
      </c>
      <c r="M26" s="158">
        <v>3.8213591999999998</v>
      </c>
      <c r="N26" s="156"/>
      <c r="O26" s="158" t="s">
        <v>10</v>
      </c>
      <c r="P26" s="158">
        <v>1</v>
      </c>
      <c r="Q26" s="158">
        <v>1.2</v>
      </c>
      <c r="R26" s="158">
        <v>0</v>
      </c>
      <c r="S26" s="158">
        <v>0</v>
      </c>
      <c r="T26" s="158">
        <v>3.2939873</v>
      </c>
      <c r="U26" s="156"/>
      <c r="V26" s="158" t="s">
        <v>11</v>
      </c>
      <c r="W26" s="158">
        <v>11</v>
      </c>
      <c r="X26" s="158">
        <v>14</v>
      </c>
      <c r="Y26" s="158">
        <v>0</v>
      </c>
      <c r="Z26" s="158">
        <v>35</v>
      </c>
      <c r="AA26" s="158">
        <v>28.745889999999999</v>
      </c>
      <c r="AB26" s="156"/>
      <c r="AC26" s="158" t="s">
        <v>12</v>
      </c>
      <c r="AD26" s="158">
        <v>1.2</v>
      </c>
      <c r="AE26" s="158">
        <v>1.4</v>
      </c>
      <c r="AF26" s="158">
        <v>0</v>
      </c>
      <c r="AG26" s="158">
        <v>100</v>
      </c>
      <c r="AH26" s="158">
        <v>2.8036050000000001</v>
      </c>
      <c r="AI26" s="156"/>
      <c r="AJ26" s="158" t="s">
        <v>233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1224.1184000000001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9.7721839999999993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5.1023959999999997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2.2803802000000002</v>
      </c>
    </row>
    <row r="33" spans="1:68" x14ac:dyDescent="0.4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62"/>
      <c r="BL33" s="62"/>
      <c r="BM33" s="62"/>
      <c r="BN33" s="62"/>
      <c r="BO33" s="62"/>
      <c r="BP33" s="62"/>
    </row>
    <row r="34" spans="1:68" x14ac:dyDescent="0.4">
      <c r="A34" s="66" t="s">
        <v>235</v>
      </c>
      <c r="B34" s="66"/>
      <c r="C34" s="66"/>
      <c r="D34" s="66"/>
      <c r="E34" s="66"/>
      <c r="F34" s="66"/>
      <c r="G34" s="156"/>
      <c r="H34" s="66" t="s">
        <v>236</v>
      </c>
      <c r="I34" s="66"/>
      <c r="J34" s="66"/>
      <c r="K34" s="66"/>
      <c r="L34" s="66"/>
      <c r="M34" s="66"/>
      <c r="N34" s="156"/>
      <c r="O34" s="66" t="s">
        <v>237</v>
      </c>
      <c r="P34" s="66"/>
      <c r="Q34" s="66"/>
      <c r="R34" s="66"/>
      <c r="S34" s="66"/>
      <c r="T34" s="66"/>
      <c r="U34" s="156"/>
      <c r="V34" s="66" t="s">
        <v>238</v>
      </c>
      <c r="W34" s="66"/>
      <c r="X34" s="66"/>
      <c r="Y34" s="66"/>
      <c r="Z34" s="66"/>
      <c r="AA34" s="66"/>
      <c r="AB34" s="156"/>
      <c r="AC34" s="66" t="s">
        <v>239</v>
      </c>
      <c r="AD34" s="66"/>
      <c r="AE34" s="66"/>
      <c r="AF34" s="66"/>
      <c r="AG34" s="66"/>
      <c r="AH34" s="66"/>
      <c r="AI34" s="156"/>
      <c r="AJ34" s="66" t="s">
        <v>240</v>
      </c>
      <c r="AK34" s="66"/>
      <c r="AL34" s="66"/>
      <c r="AM34" s="66"/>
      <c r="AN34" s="66"/>
      <c r="AO34" s="6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</row>
    <row r="35" spans="1:68" x14ac:dyDescent="0.4">
      <c r="A35" s="158"/>
      <c r="B35" s="158" t="s">
        <v>208</v>
      </c>
      <c r="C35" s="158" t="s">
        <v>209</v>
      </c>
      <c r="D35" s="158" t="s">
        <v>210</v>
      </c>
      <c r="E35" s="158" t="s">
        <v>211</v>
      </c>
      <c r="F35" s="158" t="s">
        <v>203</v>
      </c>
      <c r="G35" s="156"/>
      <c r="H35" s="158"/>
      <c r="I35" s="158" t="s">
        <v>208</v>
      </c>
      <c r="J35" s="158" t="s">
        <v>209</v>
      </c>
      <c r="K35" s="158" t="s">
        <v>210</v>
      </c>
      <c r="L35" s="158" t="s">
        <v>211</v>
      </c>
      <c r="M35" s="158" t="s">
        <v>203</v>
      </c>
      <c r="N35" s="156"/>
      <c r="O35" s="158"/>
      <c r="P35" s="158" t="s">
        <v>208</v>
      </c>
      <c r="Q35" s="158" t="s">
        <v>209</v>
      </c>
      <c r="R35" s="158" t="s">
        <v>210</v>
      </c>
      <c r="S35" s="158" t="s">
        <v>211</v>
      </c>
      <c r="T35" s="158" t="s">
        <v>203</v>
      </c>
      <c r="U35" s="156"/>
      <c r="V35" s="158"/>
      <c r="W35" s="158" t="s">
        <v>208</v>
      </c>
      <c r="X35" s="158" t="s">
        <v>209</v>
      </c>
      <c r="Y35" s="158" t="s">
        <v>210</v>
      </c>
      <c r="Z35" s="158" t="s">
        <v>211</v>
      </c>
      <c r="AA35" s="158" t="s">
        <v>203</v>
      </c>
      <c r="AB35" s="156"/>
      <c r="AC35" s="158"/>
      <c r="AD35" s="158" t="s">
        <v>208</v>
      </c>
      <c r="AE35" s="158" t="s">
        <v>209</v>
      </c>
      <c r="AF35" s="158" t="s">
        <v>210</v>
      </c>
      <c r="AG35" s="158" t="s">
        <v>211</v>
      </c>
      <c r="AH35" s="158" t="s">
        <v>203</v>
      </c>
      <c r="AI35" s="156"/>
      <c r="AJ35" s="158"/>
      <c r="AK35" s="158" t="s">
        <v>208</v>
      </c>
      <c r="AL35" s="158" t="s">
        <v>209</v>
      </c>
      <c r="AM35" s="158" t="s">
        <v>210</v>
      </c>
      <c r="AN35" s="158" t="s">
        <v>211</v>
      </c>
      <c r="AO35" s="158" t="s">
        <v>203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</row>
    <row r="36" spans="1:68" x14ac:dyDescent="0.4">
      <c r="A36" s="158" t="s">
        <v>17</v>
      </c>
      <c r="B36" s="158">
        <v>510</v>
      </c>
      <c r="C36" s="158">
        <v>700</v>
      </c>
      <c r="D36" s="158">
        <v>0</v>
      </c>
      <c r="E36" s="158">
        <v>2500</v>
      </c>
      <c r="F36" s="158">
        <v>824.41690000000006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1998.8246999999999</v>
      </c>
      <c r="N36" s="156"/>
      <c r="O36" s="158" t="s">
        <v>19</v>
      </c>
      <c r="P36" s="158">
        <v>0</v>
      </c>
      <c r="Q36" s="158">
        <v>0</v>
      </c>
      <c r="R36" s="158">
        <v>1500</v>
      </c>
      <c r="S36" s="158">
        <v>2000</v>
      </c>
      <c r="T36" s="158">
        <v>12941.32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5694.3969999999999</v>
      </c>
      <c r="AB36" s="156"/>
      <c r="AC36" s="158" t="s">
        <v>21</v>
      </c>
      <c r="AD36" s="158">
        <v>0</v>
      </c>
      <c r="AE36" s="158">
        <v>0</v>
      </c>
      <c r="AF36" s="158">
        <v>2300</v>
      </c>
      <c r="AG36" s="158">
        <v>0</v>
      </c>
      <c r="AH36" s="158">
        <v>253.10560000000001</v>
      </c>
      <c r="AI36" s="156"/>
      <c r="AJ36" s="158" t="s">
        <v>22</v>
      </c>
      <c r="AK36" s="158">
        <v>235</v>
      </c>
      <c r="AL36" s="158">
        <v>280</v>
      </c>
      <c r="AM36" s="158">
        <v>0</v>
      </c>
      <c r="AN36" s="158">
        <v>350</v>
      </c>
      <c r="AO36" s="158">
        <v>190.27359999999999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</row>
    <row r="43" spans="1:68" x14ac:dyDescent="0.4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4">
      <c r="A44" s="66" t="s">
        <v>242</v>
      </c>
      <c r="B44" s="66"/>
      <c r="C44" s="66"/>
      <c r="D44" s="66"/>
      <c r="E44" s="66"/>
      <c r="F44" s="66"/>
      <c r="G44" s="156"/>
      <c r="H44" s="66" t="s">
        <v>243</v>
      </c>
      <c r="I44" s="66"/>
      <c r="J44" s="66"/>
      <c r="K44" s="66"/>
      <c r="L44" s="66"/>
      <c r="M44" s="66"/>
      <c r="N44" s="156"/>
      <c r="O44" s="66" t="s">
        <v>244</v>
      </c>
      <c r="P44" s="66"/>
      <c r="Q44" s="66"/>
      <c r="R44" s="66"/>
      <c r="S44" s="66"/>
      <c r="T44" s="66"/>
      <c r="U44" s="156"/>
      <c r="V44" s="66" t="s">
        <v>245</v>
      </c>
      <c r="W44" s="66"/>
      <c r="X44" s="66"/>
      <c r="Y44" s="66"/>
      <c r="Z44" s="66"/>
      <c r="AA44" s="66"/>
      <c r="AB44" s="156"/>
      <c r="AC44" s="66" t="s">
        <v>246</v>
      </c>
      <c r="AD44" s="66"/>
      <c r="AE44" s="66"/>
      <c r="AF44" s="66"/>
      <c r="AG44" s="66"/>
      <c r="AH44" s="66"/>
      <c r="AI44" s="156"/>
      <c r="AJ44" s="66" t="s">
        <v>247</v>
      </c>
      <c r="AK44" s="66"/>
      <c r="AL44" s="66"/>
      <c r="AM44" s="66"/>
      <c r="AN44" s="66"/>
      <c r="AO44" s="66"/>
      <c r="AP44" s="156"/>
      <c r="AQ44" s="66" t="s">
        <v>248</v>
      </c>
      <c r="AR44" s="66"/>
      <c r="AS44" s="66"/>
      <c r="AT44" s="66"/>
      <c r="AU44" s="66"/>
      <c r="AV44" s="66"/>
      <c r="AW44" s="156"/>
      <c r="AX44" s="66" t="s">
        <v>249</v>
      </c>
      <c r="AY44" s="66"/>
      <c r="AZ44" s="66"/>
      <c r="BA44" s="66"/>
      <c r="BB44" s="66"/>
      <c r="BC44" s="66"/>
      <c r="BD44" s="156"/>
      <c r="BE44" s="66" t="s">
        <v>250</v>
      </c>
      <c r="BF44" s="66"/>
      <c r="BG44" s="66"/>
      <c r="BH44" s="66"/>
      <c r="BI44" s="66"/>
      <c r="BJ44" s="66"/>
    </row>
    <row r="45" spans="1:68" x14ac:dyDescent="0.4">
      <c r="A45" s="158"/>
      <c r="B45" s="158" t="s">
        <v>208</v>
      </c>
      <c r="C45" s="158" t="s">
        <v>209</v>
      </c>
      <c r="D45" s="158" t="s">
        <v>210</v>
      </c>
      <c r="E45" s="158" t="s">
        <v>211</v>
      </c>
      <c r="F45" s="158" t="s">
        <v>203</v>
      </c>
      <c r="G45" s="156"/>
      <c r="H45" s="158"/>
      <c r="I45" s="158" t="s">
        <v>208</v>
      </c>
      <c r="J45" s="158" t="s">
        <v>209</v>
      </c>
      <c r="K45" s="158" t="s">
        <v>210</v>
      </c>
      <c r="L45" s="158" t="s">
        <v>211</v>
      </c>
      <c r="M45" s="158" t="s">
        <v>203</v>
      </c>
      <c r="N45" s="156"/>
      <c r="O45" s="158"/>
      <c r="P45" s="158" t="s">
        <v>208</v>
      </c>
      <c r="Q45" s="158" t="s">
        <v>209</v>
      </c>
      <c r="R45" s="158" t="s">
        <v>210</v>
      </c>
      <c r="S45" s="158" t="s">
        <v>211</v>
      </c>
      <c r="T45" s="158" t="s">
        <v>203</v>
      </c>
      <c r="U45" s="156"/>
      <c r="V45" s="158"/>
      <c r="W45" s="158" t="s">
        <v>208</v>
      </c>
      <c r="X45" s="158" t="s">
        <v>209</v>
      </c>
      <c r="Y45" s="158" t="s">
        <v>210</v>
      </c>
      <c r="Z45" s="158" t="s">
        <v>211</v>
      </c>
      <c r="AA45" s="158" t="s">
        <v>203</v>
      </c>
      <c r="AB45" s="156"/>
      <c r="AC45" s="158"/>
      <c r="AD45" s="158" t="s">
        <v>208</v>
      </c>
      <c r="AE45" s="158" t="s">
        <v>209</v>
      </c>
      <c r="AF45" s="158" t="s">
        <v>210</v>
      </c>
      <c r="AG45" s="158" t="s">
        <v>211</v>
      </c>
      <c r="AH45" s="158" t="s">
        <v>203</v>
      </c>
      <c r="AI45" s="156"/>
      <c r="AJ45" s="158"/>
      <c r="AK45" s="158" t="s">
        <v>208</v>
      </c>
      <c r="AL45" s="158" t="s">
        <v>209</v>
      </c>
      <c r="AM45" s="158" t="s">
        <v>210</v>
      </c>
      <c r="AN45" s="158" t="s">
        <v>211</v>
      </c>
      <c r="AO45" s="158" t="s">
        <v>203</v>
      </c>
      <c r="AP45" s="156"/>
      <c r="AQ45" s="158"/>
      <c r="AR45" s="158" t="s">
        <v>208</v>
      </c>
      <c r="AS45" s="158" t="s">
        <v>209</v>
      </c>
      <c r="AT45" s="158" t="s">
        <v>210</v>
      </c>
      <c r="AU45" s="158" t="s">
        <v>211</v>
      </c>
      <c r="AV45" s="158" t="s">
        <v>203</v>
      </c>
      <c r="AW45" s="156"/>
      <c r="AX45" s="158"/>
      <c r="AY45" s="158" t="s">
        <v>208</v>
      </c>
      <c r="AZ45" s="158" t="s">
        <v>209</v>
      </c>
      <c r="BA45" s="158" t="s">
        <v>210</v>
      </c>
      <c r="BB45" s="158" t="s">
        <v>211</v>
      </c>
      <c r="BC45" s="158" t="s">
        <v>203</v>
      </c>
      <c r="BD45" s="156"/>
      <c r="BE45" s="158"/>
      <c r="BF45" s="158" t="s">
        <v>208</v>
      </c>
      <c r="BG45" s="158" t="s">
        <v>209</v>
      </c>
      <c r="BH45" s="158" t="s">
        <v>210</v>
      </c>
      <c r="BI45" s="158" t="s">
        <v>211</v>
      </c>
      <c r="BJ45" s="158" t="s">
        <v>203</v>
      </c>
    </row>
    <row r="46" spans="1:68" x14ac:dyDescent="0.4">
      <c r="A46" s="158" t="s">
        <v>23</v>
      </c>
      <c r="B46" s="158">
        <v>11</v>
      </c>
      <c r="C46" s="158">
        <v>14</v>
      </c>
      <c r="D46" s="158">
        <v>0</v>
      </c>
      <c r="E46" s="158">
        <v>45</v>
      </c>
      <c r="F46" s="158">
        <v>24.236498000000001</v>
      </c>
      <c r="G46" s="156"/>
      <c r="H46" s="158" t="s">
        <v>24</v>
      </c>
      <c r="I46" s="158">
        <v>7</v>
      </c>
      <c r="J46" s="158">
        <v>8</v>
      </c>
      <c r="K46" s="158">
        <v>0</v>
      </c>
      <c r="L46" s="158">
        <v>35</v>
      </c>
      <c r="M46" s="158">
        <v>16.402037</v>
      </c>
      <c r="N46" s="156"/>
      <c r="O46" s="158" t="s">
        <v>251</v>
      </c>
      <c r="P46" s="158">
        <v>600</v>
      </c>
      <c r="Q46" s="158">
        <v>800</v>
      </c>
      <c r="R46" s="158">
        <v>0</v>
      </c>
      <c r="S46" s="158">
        <v>10000</v>
      </c>
      <c r="T46" s="158">
        <v>1302.7107000000001</v>
      </c>
      <c r="U46" s="156"/>
      <c r="V46" s="158" t="s">
        <v>29</v>
      </c>
      <c r="W46" s="158">
        <v>0</v>
      </c>
      <c r="X46" s="158">
        <v>0</v>
      </c>
      <c r="Y46" s="158">
        <v>2.5</v>
      </c>
      <c r="Z46" s="158">
        <v>10</v>
      </c>
      <c r="AA46" s="158">
        <v>0.16476423000000001</v>
      </c>
      <c r="AB46" s="156"/>
      <c r="AC46" s="158" t="s">
        <v>25</v>
      </c>
      <c r="AD46" s="158">
        <v>0</v>
      </c>
      <c r="AE46" s="158">
        <v>0</v>
      </c>
      <c r="AF46" s="158">
        <v>3.5</v>
      </c>
      <c r="AG46" s="158">
        <v>11</v>
      </c>
      <c r="AH46" s="158">
        <v>5.3599854000000002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205.53119000000001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158.29355000000001</v>
      </c>
      <c r="AW46" s="156"/>
      <c r="AX46" s="158" t="s">
        <v>252</v>
      </c>
      <c r="AY46" s="158"/>
      <c r="AZ46" s="158"/>
      <c r="BA46" s="158"/>
      <c r="BB46" s="158"/>
      <c r="BC46" s="158"/>
      <c r="BD46" s="156"/>
      <c r="BE46" s="158" t="s">
        <v>253</v>
      </c>
      <c r="BF46" s="158"/>
      <c r="BG46" s="158"/>
      <c r="BH46" s="158"/>
      <c r="BI46" s="158"/>
      <c r="BJ46" s="158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 x14ac:dyDescent="0.4">
      <c r="A2" s="156" t="s">
        <v>281</v>
      </c>
      <c r="B2" s="156" t="s">
        <v>282</v>
      </c>
      <c r="C2" s="156" t="s">
        <v>276</v>
      </c>
      <c r="D2" s="156">
        <v>45</v>
      </c>
      <c r="E2" s="156">
        <v>3395.5898000000002</v>
      </c>
      <c r="F2" s="156">
        <v>502.10498000000001</v>
      </c>
      <c r="G2" s="156">
        <v>93.015720000000002</v>
      </c>
      <c r="H2" s="156">
        <v>54.923659999999998</v>
      </c>
      <c r="I2" s="156">
        <v>38.092055999999999</v>
      </c>
      <c r="J2" s="156">
        <v>119.86806</v>
      </c>
      <c r="K2" s="156">
        <v>63.761353</v>
      </c>
      <c r="L2" s="156">
        <v>56.106699999999996</v>
      </c>
      <c r="M2" s="156">
        <v>48.544704000000003</v>
      </c>
      <c r="N2" s="156">
        <v>4.0544209999999996</v>
      </c>
      <c r="O2" s="156">
        <v>25.641629999999999</v>
      </c>
      <c r="P2" s="156">
        <v>1870.3933</v>
      </c>
      <c r="Q2" s="156">
        <v>56.732520000000001</v>
      </c>
      <c r="R2" s="156">
        <v>1320.8176000000001</v>
      </c>
      <c r="S2" s="156">
        <v>216.41899000000001</v>
      </c>
      <c r="T2" s="156">
        <v>13252.776</v>
      </c>
      <c r="U2" s="156">
        <v>5.5660752999999996</v>
      </c>
      <c r="V2" s="156">
        <v>41.193542000000001</v>
      </c>
      <c r="W2" s="156">
        <v>367.06151999999997</v>
      </c>
      <c r="X2" s="156">
        <v>187.82085000000001</v>
      </c>
      <c r="Y2" s="156">
        <v>3.8213591999999998</v>
      </c>
      <c r="Z2" s="156">
        <v>3.2939873</v>
      </c>
      <c r="AA2" s="156">
        <v>28.745889999999999</v>
      </c>
      <c r="AB2" s="156">
        <v>2.8036050000000001</v>
      </c>
      <c r="AC2" s="156">
        <v>1224.1184000000001</v>
      </c>
      <c r="AD2" s="156">
        <v>9.7721839999999993</v>
      </c>
      <c r="AE2" s="156">
        <v>5.1023959999999997</v>
      </c>
      <c r="AF2" s="156">
        <v>2.2803802000000002</v>
      </c>
      <c r="AG2" s="156">
        <v>824.41690000000006</v>
      </c>
      <c r="AH2" s="156">
        <v>518.00900000000001</v>
      </c>
      <c r="AI2" s="156">
        <v>306.40789999999998</v>
      </c>
      <c r="AJ2" s="156">
        <v>1998.8246999999999</v>
      </c>
      <c r="AK2" s="156">
        <v>12941.32</v>
      </c>
      <c r="AL2" s="156">
        <v>253.10560000000001</v>
      </c>
      <c r="AM2" s="156">
        <v>5694.3969999999999</v>
      </c>
      <c r="AN2" s="156">
        <v>190.27359999999999</v>
      </c>
      <c r="AO2" s="156">
        <v>24.236498000000001</v>
      </c>
      <c r="AP2" s="156">
        <v>17.515851999999999</v>
      </c>
      <c r="AQ2" s="156">
        <v>6.7206463999999997</v>
      </c>
      <c r="AR2" s="156">
        <v>16.402037</v>
      </c>
      <c r="AS2" s="156">
        <v>1302.7107000000001</v>
      </c>
      <c r="AT2" s="156">
        <v>0.16476423000000001</v>
      </c>
      <c r="AU2" s="156">
        <v>5.3599854000000002</v>
      </c>
      <c r="AV2" s="156">
        <v>205.53119000000001</v>
      </c>
      <c r="AW2" s="156">
        <v>158.29355000000001</v>
      </c>
      <c r="AX2" s="156">
        <v>0.15251464000000001</v>
      </c>
      <c r="AY2" s="156">
        <v>2.0801026999999999</v>
      </c>
      <c r="AZ2" s="156">
        <v>795.3646</v>
      </c>
      <c r="BA2" s="156">
        <v>56.917340000000003</v>
      </c>
      <c r="BB2" s="156">
        <v>17.424610000000001</v>
      </c>
      <c r="BC2" s="156">
        <v>20.108694</v>
      </c>
      <c r="BD2" s="156">
        <v>19.368147</v>
      </c>
      <c r="BE2" s="156">
        <v>1.0589443000000001</v>
      </c>
      <c r="BF2" s="156">
        <v>5.7119336000000001</v>
      </c>
      <c r="BG2" s="156">
        <v>2.7754896000000001E-3</v>
      </c>
      <c r="BH2" s="156">
        <v>2.4116548000000002E-2</v>
      </c>
      <c r="BI2" s="156">
        <v>2.0932375999999999E-2</v>
      </c>
      <c r="BJ2" s="156">
        <v>0.10210764999999999</v>
      </c>
      <c r="BK2" s="156">
        <v>2.1349920000000001E-4</v>
      </c>
      <c r="BL2" s="156">
        <v>0.93523913999999997</v>
      </c>
      <c r="BM2" s="156">
        <v>10.269933</v>
      </c>
      <c r="BN2" s="156">
        <v>3.5777199999999998</v>
      </c>
      <c r="BO2" s="156">
        <v>182.00601</v>
      </c>
      <c r="BP2" s="156">
        <v>32.440730000000002</v>
      </c>
      <c r="BQ2" s="156">
        <v>59.157116000000002</v>
      </c>
      <c r="BR2" s="156">
        <v>218.95929000000001</v>
      </c>
      <c r="BS2" s="156">
        <v>61.638530000000003</v>
      </c>
      <c r="BT2" s="156">
        <v>40.951549999999997</v>
      </c>
      <c r="BU2" s="156">
        <v>6.6319569999999994E-2</v>
      </c>
      <c r="BV2" s="156">
        <v>1.0163983999999999E-2</v>
      </c>
      <c r="BW2" s="156">
        <v>2.6329842000000001</v>
      </c>
      <c r="BX2" s="156">
        <v>2.9907846</v>
      </c>
      <c r="BY2" s="156">
        <v>0.23303461</v>
      </c>
      <c r="BZ2" s="156">
        <v>1.0344522E-3</v>
      </c>
      <c r="CA2" s="156">
        <v>2.8688482999999998</v>
      </c>
      <c r="CB2" s="156">
        <v>6.3475109999999995E-4</v>
      </c>
      <c r="CC2" s="156">
        <v>0.15376588999999999</v>
      </c>
      <c r="CD2" s="156">
        <v>0.93164449999999999</v>
      </c>
      <c r="CE2" s="156">
        <v>9.5076939999999999E-2</v>
      </c>
      <c r="CF2" s="156">
        <v>0.18078433999999999</v>
      </c>
      <c r="CG2" s="156">
        <v>1.2449999E-6</v>
      </c>
      <c r="CH2" s="156">
        <v>2.7452023999999998E-2</v>
      </c>
      <c r="CI2" s="156">
        <v>1.2740939999999999E-2</v>
      </c>
      <c r="CJ2" s="156">
        <v>2.2493037999999999</v>
      </c>
      <c r="CK2" s="156">
        <v>2.6060660999999999E-2</v>
      </c>
      <c r="CL2" s="156">
        <v>1.7219411</v>
      </c>
      <c r="CM2" s="156">
        <v>9.4553794999999994</v>
      </c>
      <c r="CN2" s="156">
        <v>2998.393</v>
      </c>
      <c r="CO2" s="156">
        <v>5178.7466000000004</v>
      </c>
      <c r="CP2" s="156">
        <v>2800.2231000000002</v>
      </c>
      <c r="CQ2" s="156">
        <v>1095.0026</v>
      </c>
      <c r="CR2" s="156">
        <v>571.23800000000006</v>
      </c>
      <c r="CS2" s="156">
        <v>582.48310000000004</v>
      </c>
      <c r="CT2" s="156">
        <v>3089.2566000000002</v>
      </c>
      <c r="CU2" s="156">
        <v>1797.0399</v>
      </c>
      <c r="CV2" s="156">
        <v>2072.1543000000001</v>
      </c>
      <c r="CW2" s="156">
        <v>2024.5009</v>
      </c>
      <c r="CX2" s="156">
        <v>657.05740000000003</v>
      </c>
      <c r="CY2" s="156">
        <v>3848.8110000000001</v>
      </c>
      <c r="CZ2" s="156">
        <v>2132.8877000000002</v>
      </c>
      <c r="DA2" s="156">
        <v>4402.7475999999997</v>
      </c>
      <c r="DB2" s="156">
        <v>4349.2619999999997</v>
      </c>
      <c r="DC2" s="156">
        <v>6301.0747000000001</v>
      </c>
      <c r="DD2" s="156">
        <v>12429.479499999999</v>
      </c>
      <c r="DE2" s="156">
        <v>2028.5486000000001</v>
      </c>
      <c r="DF2" s="156">
        <v>5921.7240000000002</v>
      </c>
      <c r="DG2" s="156">
        <v>2458.6170000000002</v>
      </c>
      <c r="DH2" s="156">
        <v>68.788679999999999</v>
      </c>
      <c r="DI2" s="156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56.917340000000003</v>
      </c>
      <c r="B6">
        <f>BB2</f>
        <v>17.424610000000001</v>
      </c>
      <c r="C6">
        <f>BC2</f>
        <v>20.108694</v>
      </c>
      <c r="D6">
        <f>BD2</f>
        <v>19.368147</v>
      </c>
    </row>
    <row r="7" spans="1:113" x14ac:dyDescent="0.4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 x14ac:dyDescent="0.4">
      <c r="A2" s="54" t="s">
        <v>255</v>
      </c>
      <c r="B2" s="55">
        <v>27365</v>
      </c>
      <c r="C2" s="56">
        <f ca="1">YEAR(TODAY())-YEAR(B2)+IF(TODAY()&gt;=DATE(YEAR(TODAY()),MONTH(B2),DAY(B2)),0,-1)</f>
        <v>45</v>
      </c>
      <c r="E2" s="52">
        <v>160</v>
      </c>
      <c r="F2" s="53" t="s">
        <v>39</v>
      </c>
      <c r="G2" s="52">
        <v>61</v>
      </c>
      <c r="H2" s="51" t="s">
        <v>41</v>
      </c>
      <c r="I2" s="69">
        <f>ROUND(G3/E3^2,1)</f>
        <v>23.8</v>
      </c>
    </row>
    <row r="3" spans="1:9" x14ac:dyDescent="0.4">
      <c r="E3" s="51">
        <f>E2/100</f>
        <v>1.6</v>
      </c>
      <c r="F3" s="51" t="s">
        <v>40</v>
      </c>
      <c r="G3" s="51">
        <f>G2</f>
        <v>61</v>
      </c>
      <c r="H3" s="51" t="s">
        <v>41</v>
      </c>
      <c r="I3" s="69"/>
    </row>
    <row r="4" spans="1:9" x14ac:dyDescent="0.4">
      <c r="A4" t="s">
        <v>273</v>
      </c>
    </row>
    <row r="5" spans="1:9" x14ac:dyDescent="0.4">
      <c r="B5" s="60">
        <v>43938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x14ac:dyDescent="0.4">
      <c r="E2" s="71" t="str">
        <f>'DRIs DATA'!B1</f>
        <v>(설문지 : FFQ 95문항 설문지, 사용자 : 정지연, ID : H1900186)</v>
      </c>
      <c r="F2" s="71"/>
      <c r="G2" s="71"/>
      <c r="H2" s="71"/>
      <c r="I2" s="71"/>
      <c r="J2" s="71"/>
    </row>
    <row r="3" spans="1:14" ht="8.1" customHeight="1" x14ac:dyDescent="0.4"/>
    <row r="4" spans="1:14" x14ac:dyDescent="0.4">
      <c r="K4" t="s">
        <v>2</v>
      </c>
      <c r="L4" t="str">
        <f>'DRIs DATA'!H1</f>
        <v>2020년 04월 22일 14:46:52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232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 x14ac:dyDescent="0.4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 x14ac:dyDescent="0.45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 x14ac:dyDescent="0.4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 x14ac:dyDescent="0.4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 x14ac:dyDescent="0.4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 x14ac:dyDescent="0.4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 x14ac:dyDescent="0.45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 x14ac:dyDescent="0.4">
      <c r="C10" s="149" t="s">
        <v>30</v>
      </c>
      <c r="D10" s="149"/>
      <c r="E10" s="150"/>
      <c r="F10" s="153">
        <f>'개인정보 및 신체계측 입력'!B5</f>
        <v>43938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 x14ac:dyDescent="0.45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 x14ac:dyDescent="0.4">
      <c r="C12" s="149" t="s">
        <v>32</v>
      </c>
      <c r="D12" s="149"/>
      <c r="E12" s="150"/>
      <c r="F12" s="134">
        <f ca="1">'개인정보 및 신체계측 입력'!C2</f>
        <v>45</v>
      </c>
      <c r="G12" s="134"/>
      <c r="H12" s="134"/>
      <c r="I12" s="134"/>
      <c r="K12" s="125">
        <f>'개인정보 및 신체계측 입력'!E2</f>
        <v>160</v>
      </c>
      <c r="L12" s="126"/>
      <c r="M12" s="119">
        <f>'개인정보 및 신체계측 입력'!G2</f>
        <v>61</v>
      </c>
      <c r="N12" s="120"/>
      <c r="O12" s="115" t="s">
        <v>271</v>
      </c>
      <c r="P12" s="109"/>
      <c r="Q12" s="112">
        <f>'개인정보 및 신체계측 입력'!I2</f>
        <v>23.8</v>
      </c>
      <c r="R12" s="112"/>
      <c r="S12" s="112"/>
    </row>
    <row r="13" spans="1:19" ht="18" customHeight="1" thickBot="1" x14ac:dyDescent="0.45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 x14ac:dyDescent="0.4">
      <c r="C14" s="151" t="s">
        <v>31</v>
      </c>
      <c r="D14" s="151"/>
      <c r="E14" s="152"/>
      <c r="F14" s="113" t="str">
        <f>MID('DRIs DATA'!B1,28,3)</f>
        <v>정지연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 x14ac:dyDescent="0.45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 x14ac:dyDescent="0.45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70.225999999999999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 x14ac:dyDescent="0.4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 x14ac:dyDescent="0.4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 x14ac:dyDescent="0.45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13.009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 x14ac:dyDescent="0.4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 x14ac:dyDescent="0.4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16.765000000000001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 x14ac:dyDescent="0.4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 x14ac:dyDescent="0.45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17.2</v>
      </c>
      <c r="L72" s="36" t="s">
        <v>53</v>
      </c>
      <c r="M72" s="36">
        <f>ROUND('DRIs DATA'!K8,1)</f>
        <v>11.5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 x14ac:dyDescent="0.4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 x14ac:dyDescent="0.45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86" t="s">
        <v>171</v>
      </c>
      <c r="C94" s="84"/>
      <c r="D94" s="84"/>
      <c r="E94" s="84"/>
      <c r="F94" s="87">
        <f>ROUND('DRIs DATA'!F16/'DRIs DATA'!C16*100,2)</f>
        <v>176.11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343.28</v>
      </c>
      <c r="R94" s="84" t="s">
        <v>167</v>
      </c>
      <c r="S94" s="84"/>
      <c r="T94" s="85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 x14ac:dyDescent="0.4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 x14ac:dyDescent="0.4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 x14ac:dyDescent="0.4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 x14ac:dyDescent="0.4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 x14ac:dyDescent="0.45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 x14ac:dyDescent="0.45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 x14ac:dyDescent="0.4">
      <c r="B121" s="43" t="s">
        <v>171</v>
      </c>
      <c r="C121" s="16"/>
      <c r="D121" s="16"/>
      <c r="E121" s="15"/>
      <c r="F121" s="87">
        <f>ROUND('DRIs DATA'!F26/'DRIs DATA'!C26*100,2)</f>
        <v>187.82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186.91</v>
      </c>
      <c r="R121" s="84" t="s">
        <v>166</v>
      </c>
      <c r="S121" s="84"/>
      <c r="T121" s="85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 x14ac:dyDescent="0.4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 x14ac:dyDescent="0.4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 x14ac:dyDescent="0.4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 x14ac:dyDescent="0.4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thickBot="1" x14ac:dyDescent="0.45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 x14ac:dyDescent="0.45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 x14ac:dyDescent="0.45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 x14ac:dyDescent="0.4">
      <c r="B172" s="42" t="s">
        <v>171</v>
      </c>
      <c r="C172" s="20"/>
      <c r="D172" s="20"/>
      <c r="E172" s="6"/>
      <c r="F172" s="87">
        <f>ROUND('DRIs DATA'!F36/'DRIs DATA'!C36*100,2)</f>
        <v>103.05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862.75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 x14ac:dyDescent="0.4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 x14ac:dyDescent="0.4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 x14ac:dyDescent="0.4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 x14ac:dyDescent="0.4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 x14ac:dyDescent="0.4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 x14ac:dyDescent="0.45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 x14ac:dyDescent="0.45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 x14ac:dyDescent="0.4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87">
        <f>ROUND('DRIs DATA'!F46/'DRIs DATA'!C46*100,2)</f>
        <v>242.36</v>
      </c>
      <c r="G197" s="87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 x14ac:dyDescent="0.4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 x14ac:dyDescent="0.4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 x14ac:dyDescent="0.4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 x14ac:dyDescent="0.4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 x14ac:dyDescent="0.45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 x14ac:dyDescent="0.45">
      <c r="K205" s="10"/>
    </row>
    <row r="206" spans="2:20" ht="18" customHeight="1" x14ac:dyDescent="0.4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 x14ac:dyDescent="0.45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2020-04-22T06:19:55Z</cp:lastPrinted>
  <dcterms:created xsi:type="dcterms:W3CDTF">2015-06-13T08:19:18Z</dcterms:created>
  <dcterms:modified xsi:type="dcterms:W3CDTF">2020-04-22T06:20:21Z</dcterms:modified>
</cp:coreProperties>
</file>