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<sst xmlns="http://schemas.openxmlformats.org/spreadsheetml/2006/main" count="692" uniqueCount="283">
  <si>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</si>
  <si>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</si>
  <si>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</si>
  <si>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</si>
  <si>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</si>
  <si>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</si>
  <si>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</si>
  <si>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</si>
  <si>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</si>
  <si>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</si>
  <si>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</si>
  <si>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</si>
  <si>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</si>
  <si>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</si>
  <si>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</si>
  <si>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</si>
  <si>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</si>
  <si>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</si>
  <si>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</si>
  <si>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</si>
  <si>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</si>
  <si>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</si>
  <si>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</si>
  <si>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</si>
  <si>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</si>
  <si>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</si>
  <si>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</si>
  <si>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</si>
  <si>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</si>
  <si>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</si>
  <si>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</si>
  <si>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</si>
  <si>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</si>
  <si>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</si>
  <si>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</si>
  <si>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</si>
  <si>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</si>
  <si>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</si>
  <si>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</si>
  <si>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</si>
  <si>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</si>
  <si>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</si>
  <si>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</si>
  <si>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</si>
  <si>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</si>
  <si>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</si>
  <si>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</si>
  <si>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</si>
  <si>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</si>
  <si>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</si>
  <si>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</si>
  <si>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</si>
  <si>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</si>
  <si>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</si>
  <si>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</si>
  <si>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</si>
  <si>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</si>
  <si>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</si>
  <si>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</si>
  <si>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</si>
  <si>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</si>
  <si>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</si>
  <si>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</si>
  <si>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</si>
  <si>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</si>
  <si>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</si>
  <si>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</si>
  <si>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</si>
  <si>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</si>
  <si>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</si>
  <si>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</si>
  <si>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</si>
  <si>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</si>
  <si>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</si>
  <si>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</si>
  <si>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</si>
  <si>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</si>
  <si>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</si>
  <si>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</si>
  <si>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</si>
  <si>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</si>
  <si>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</si>
  <si>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</si>
  <si>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</si>
  <si>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</si>
  <si>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</si>
  <si>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</si>
  <si>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</si>
  <si>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</si>
  <si>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</si>
  <si>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</si>
  <si>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</si>
  <si>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</si>
  <si>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</si>
  <si>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</si>
  <si>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</si>
  <si>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</si>
  <si>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</si>
  <si>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</si>
  <si>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</si>
  <si>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</si>
  <si>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</si>
  <si>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</si>
  <si>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</si>
  <si>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</si>
  <si>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</si>
  <si>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</si>
  <si>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</si>
  <si>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</si>
  <si>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</si>
  <si>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</si>
  <si>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</si>
  <si>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</si>
  <si>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</si>
  <si>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</si>
  <si>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</si>
  <si>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</si>
  <si>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</si>
  <si>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</si>
  <si>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</si>
  <si>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</si>
  <si>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</si>
  <si>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</si>
  <si>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</si>
  <si>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</si>
  <si>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</si>
  <si>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</si>
  <si>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</si>
  <si>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</si>
  <si>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</si>
  <si>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</si>
  <si>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</si>
  <si>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</si>
  <si>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</si>
  <si>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</si>
  <si>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</si>
  <si>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</si>
  <si>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</si>
  <si>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</si>
  <si>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</si>
  <si>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</si>
  <si>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</si>
  <si>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</si>
  <si>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</si>
  <si>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</si>
  <si>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</si>
  <si>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</si>
  <si>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</si>
  <si>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</si>
  <si>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</si>
  <si>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</si>
  <si>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</si>
  <si>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</si>
  <si>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</si>
  <si>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</si>
  <si>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</si>
  <si>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</si>
  <si>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</si>
  <si>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</si>
  <si>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</si>
  <si>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</si>
  <si>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</si>
  <si>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</si>
  <si>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</si>
  <si>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</si>
  <si>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</si>
  <si>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</si>
  <si>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</si>
  <si>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</si>
  <si>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</si>
  <si>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</si>
  <si>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</si>
  <si>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</si>
  <si>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</si>
  <si>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</si>
  <si>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</si>
  <si>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</si>
  <si>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</si>
  <si>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</si>
  <si>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</si>
  <si>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</si>
  <si>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</si>
  <si>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</si>
  <si>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</si>
  <si>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</si>
  <si>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</si>
  <si>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</si>
  <si>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</si>
  <si>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</si>
  <si>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</si>
  <si>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</si>
  <si>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</si>
  <si>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</si>
  <si>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</si>
  <si>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</si>
  <si>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</si>
  <si>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</si>
  <si>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</si>
  <si>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</si>
  <si>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</si>
  <si>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</si>
  <si>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</si>
  <si>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</si>
  <si>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</si>
  <si>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</si>
  <si>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</si>
  <si>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</si>
  <si>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</si>
  <si>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</si>
  <si>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</si>
  <si>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</si>
  <si>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</si>
  <si>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</si>
  <si>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</si>
  <si>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</si>
  <si>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</si>
  <si>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</si>
  <si>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</si>
  <si>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</si>
  <si>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</si>
  <si>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</si>
  <si>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</si>
  <si>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</si>
  <si>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</si>
  <si>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</si>
  <si>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</si>
  <si>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</si>
  <si>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</si>
  <si>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</si>
  <si>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</si>
  <si>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</si>
  <si>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</si>
  <si>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</si>
  <si>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</si>
  <si>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</si>
  <si>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</si>
  <si>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</si>
  <si>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</si>
  <si>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</si>
  <si>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</si>
  <si>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</si>
  <si>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</si>
  <si>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</si>
  <si>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</si>
  <si>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</si>
  <si>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</si>
  <si>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</si>
  <si>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</si>
  <si>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</si>
  <si>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</si>
  <si>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</si>
  <si>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</si>
  <si>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</si>
  <si>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</si>
  <si>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</si>
  <si>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</si>
  <si>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</si>
  <si>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</si>
  <si>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</si>
  <si>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</si>
  <si>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</si>
  <si>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</si>
  <si>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</si>
  <si>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</si>
  <si>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</si>
  <si>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</si>
  <si>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</si>
  <si>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</si>
  <si>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</si>
  <si>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</si>
  <si>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</si>
  <si>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</si>
  <si>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</si>
  <si>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</si>
  <si>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</si>
  <si>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</si>
  <si>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</si>
  <si>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</si>
  <si>
    <t>(설문지 : FFQ 95문항 설문지, 사용자 : 최영자, ID : H1900189)</t>
  </si>
  <si>
    <t>출력시각</t>
  </si>
  <si>
    <t>2020년 04월 22일 14:48:14</t>
  </si>
  <si>
    <t>H1900189</t>
  </si>
  <si>
    <t>최영자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</si>
</sst>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101.58405999999999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87024"/>
        <c:axId val="410087416"/>
      </c:barChart>
      <c:catAx>
        <c:axId val="41008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87416"/>
        <c:crosses val="autoZero"/>
        <c:auto val="1"/>
        <c:lblAlgn val="ctr"/>
        <c:lblOffset val="100"/>
        <c:noMultiLvlLbl val="0"/>
      </c:catAx>
      <c:valAx>
        <c:axId val="410087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8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3.8215606000000002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070168"/>
        <c:axId val="420069384"/>
      </c:barChart>
      <c:catAx>
        <c:axId val="42007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069384"/>
        <c:crosses val="autoZero"/>
        <c:auto val="1"/>
        <c:lblAlgn val="ctr"/>
        <c:lblOffset val="100"/>
        <c:noMultiLvlLbl val="0"/>
      </c:catAx>
      <c:valAx>
        <c:axId val="420069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07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5.4485910000000004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675048"/>
        <c:axId val="574049720"/>
      </c:barChart>
      <c:catAx>
        <c:axId val="61667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049720"/>
        <c:crosses val="autoZero"/>
        <c:auto val="1"/>
        <c:lblAlgn val="ctr"/>
        <c:lblOffset val="100"/>
        <c:noMultiLvlLbl val="0"/>
      </c:catAx>
      <c:valAx>
        <c:axId val="57404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67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1753.3422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282640"/>
        <c:axId val="223827368"/>
      </c:barChart>
      <c:catAx>
        <c:axId val="57428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3827368"/>
        <c:crosses val="autoZero"/>
        <c:auto val="1"/>
        <c:lblAlgn val="ctr"/>
        <c:lblOffset val="100"/>
        <c:noMultiLvlLbl val="0"/>
      </c:catAx>
      <c:valAx>
        <c:axId val="22382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28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5596.1387000000004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7035592"/>
        <c:axId val="587035984"/>
      </c:barChart>
      <c:catAx>
        <c:axId val="58703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7035984"/>
        <c:crosses val="autoZero"/>
        <c:auto val="1"/>
        <c:lblAlgn val="ctr"/>
        <c:lblOffset val="100"/>
        <c:noMultiLvlLbl val="0"/>
      </c:catAx>
      <c:valAx>
        <c:axId val="587035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703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318.61489999999998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7036768"/>
        <c:axId val="587037160"/>
      </c:barChart>
      <c:catAx>
        <c:axId val="58703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7037160"/>
        <c:crosses val="autoZero"/>
        <c:auto val="1"/>
        <c:lblAlgn val="ctr"/>
        <c:lblOffset val="100"/>
        <c:noMultiLvlLbl val="0"/>
      </c:catAx>
      <c:valAx>
        <c:axId val="58703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703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215.13704999999999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7037944"/>
        <c:axId val="587038336"/>
      </c:barChart>
      <c:catAx>
        <c:axId val="58703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7038336"/>
        <c:crosses val="autoZero"/>
        <c:auto val="1"/>
        <c:lblAlgn val="ctr"/>
        <c:lblOffset val="100"/>
        <c:noMultiLvlLbl val="0"/>
      </c:catAx>
      <c:valAx>
        <c:axId val="58703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703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17.480858000000001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7039120"/>
        <c:axId val="587039512"/>
      </c:barChart>
      <c:catAx>
        <c:axId val="58703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7039512"/>
        <c:crosses val="autoZero"/>
        <c:auto val="1"/>
        <c:lblAlgn val="ctr"/>
        <c:lblOffset val="100"/>
        <c:noMultiLvlLbl val="0"/>
      </c:catAx>
      <c:valAx>
        <c:axId val="587039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703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1445.7602999999999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7040296"/>
        <c:axId val="587040688"/>
      </c:barChart>
      <c:catAx>
        <c:axId val="58704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7040688"/>
        <c:crosses val="autoZero"/>
        <c:auto val="1"/>
        <c:lblAlgn val="ctr"/>
        <c:lblOffset val="100"/>
        <c:noMultiLvlLbl val="0"/>
      </c:catAx>
      <c:valAx>
        <c:axId val="5870406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704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8.7027450000000006E-2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7041472"/>
        <c:axId val="587041864"/>
      </c:barChart>
      <c:catAx>
        <c:axId val="58704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7041864"/>
        <c:crosses val="autoZero"/>
        <c:auto val="1"/>
        <c:lblAlgn val="ctr"/>
        <c:lblOffset val="100"/>
        <c:noMultiLvlLbl val="0"/>
      </c:catAx>
      <c:valAx>
        <c:axId val="58704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704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5.2791853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7042648"/>
        <c:axId val="611993520"/>
      </c:barChart>
      <c:catAx>
        <c:axId val="58704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993520"/>
        <c:crosses val="autoZero"/>
        <c:auto val="1"/>
        <c:lblAlgn val="ctr"/>
        <c:lblOffset val="100"/>
        <c:noMultiLvlLbl val="0"/>
      </c:catAx>
      <c:valAx>
        <c:axId val="611993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704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49.273269999999997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88200"/>
        <c:axId val="410088592"/>
      </c:barChart>
      <c:catAx>
        <c:axId val="410088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88592"/>
        <c:crosses val="autoZero"/>
        <c:auto val="1"/>
        <c:lblAlgn val="ctr"/>
        <c:lblOffset val="100"/>
        <c:noMultiLvlLbl val="0"/>
      </c:catAx>
      <c:valAx>
        <c:axId val="410088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8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595.85180000000003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994696"/>
        <c:axId val="611995088"/>
      </c:barChart>
      <c:catAx>
        <c:axId val="61199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995088"/>
        <c:crosses val="autoZero"/>
        <c:auto val="1"/>
        <c:lblAlgn val="ctr"/>
        <c:lblOffset val="100"/>
        <c:noMultiLvlLbl val="0"/>
      </c:catAx>
      <c:valAx>
        <c:axId val="61199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99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108.77736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995480"/>
        <c:axId val="611995872"/>
      </c:barChart>
      <c:catAx>
        <c:axId val="61199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995872"/>
        <c:crosses val="autoZero"/>
        <c:auto val="1"/>
        <c:lblAlgn val="ctr"/>
        <c:lblOffset val="100"/>
        <c:noMultiLvlLbl val="0"/>
      </c:catAx>
      <c:valAx>
        <c:axId val="61199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99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11.263</c:v>
                </c:pt>
                <c:pt idx="1">
                  <c:v>12.465999999999999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1996656"/>
        <c:axId val="611997048"/>
      </c:barChart>
      <c:catAx>
        <c:axId val="61199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997048"/>
        <c:crosses val="autoZero"/>
        <c:auto val="1"/>
        <c:lblAlgn val="ctr"/>
        <c:lblOffset val="100"/>
        <c:noMultiLvlLbl val="0"/>
      </c:catAx>
      <c:valAx>
        <c:axId val="61199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99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18.045812999999999</c:v>
                </c:pt>
                <c:pt idx="1">
                  <c:v>20.124369000000002</c:v>
                </c:pt>
                <c:pt idx="2">
                  <c:v>20.904436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1144.7942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998224"/>
        <c:axId val="611998616"/>
      </c:barChart>
      <c:catAx>
        <c:axId val="61199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998616"/>
        <c:crosses val="autoZero"/>
        <c:auto val="1"/>
        <c:lblAlgn val="ctr"/>
        <c:lblOffset val="100"/>
        <c:noMultiLvlLbl val="0"/>
      </c:catAx>
      <c:valAx>
        <c:axId val="61199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99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32.006507999999997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999400"/>
        <c:axId val="611999792"/>
      </c:barChart>
      <c:catAx>
        <c:axId val="61199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999792"/>
        <c:crosses val="autoZero"/>
        <c:auto val="1"/>
        <c:lblAlgn val="ctr"/>
        <c:lblOffset val="100"/>
        <c:noMultiLvlLbl val="0"/>
      </c:catAx>
      <c:valAx>
        <c:axId val="61199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99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67.896000000000001</c:v>
                </c:pt>
                <c:pt idx="1">
                  <c:v>13.534000000000001</c:v>
                </c:pt>
                <c:pt idx="2">
                  <c:v>18.57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2000576"/>
        <c:axId val="612000968"/>
      </c:barChart>
      <c:catAx>
        <c:axId val="61200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000968"/>
        <c:crosses val="autoZero"/>
        <c:auto val="1"/>
        <c:lblAlgn val="ctr"/>
        <c:lblOffset val="100"/>
        <c:noMultiLvlLbl val="0"/>
      </c:catAx>
      <c:valAx>
        <c:axId val="61200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00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2536.2874000000002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5977776"/>
        <c:axId val="315978168"/>
      </c:barChart>
      <c:catAx>
        <c:axId val="31597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5978168"/>
        <c:crosses val="autoZero"/>
        <c:auto val="1"/>
        <c:lblAlgn val="ctr"/>
        <c:lblOffset val="100"/>
        <c:noMultiLvlLbl val="0"/>
      </c:catAx>
      <c:valAx>
        <c:axId val="315978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597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236.78986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5978952"/>
        <c:axId val="315979344"/>
      </c:barChart>
      <c:catAx>
        <c:axId val="31597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5979344"/>
        <c:crosses val="autoZero"/>
        <c:auto val="1"/>
        <c:lblAlgn val="ctr"/>
        <c:lblOffset val="100"/>
        <c:noMultiLvlLbl val="0"/>
      </c:catAx>
      <c:valAx>
        <c:axId val="315979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597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937.17993000000001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5980128"/>
        <c:axId val="315980520"/>
      </c:barChart>
      <c:catAx>
        <c:axId val="31598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5980520"/>
        <c:crosses val="autoZero"/>
        <c:auto val="1"/>
        <c:lblAlgn val="ctr"/>
        <c:lblOffset val="100"/>
        <c:noMultiLvlLbl val="0"/>
      </c:catAx>
      <c:valAx>
        <c:axId val="31598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598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6.9750338000000003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89376"/>
        <c:axId val="410089768"/>
      </c:barChart>
      <c:catAx>
        <c:axId val="41008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89768"/>
        <c:crosses val="autoZero"/>
        <c:auto val="1"/>
        <c:lblAlgn val="ctr"/>
        <c:lblOffset val="100"/>
        <c:noMultiLvlLbl val="0"/>
      </c:catAx>
      <c:valAx>
        <c:axId val="410089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8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11232.191000000001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5981304"/>
        <c:axId val="315981696"/>
      </c:barChart>
      <c:catAx>
        <c:axId val="315981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5981696"/>
        <c:crosses val="autoZero"/>
        <c:auto val="1"/>
        <c:lblAlgn val="ctr"/>
        <c:lblOffset val="100"/>
        <c:noMultiLvlLbl val="0"/>
      </c:catAx>
      <c:valAx>
        <c:axId val="315981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598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26.728615000000001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5982480"/>
        <c:axId val="315982872"/>
      </c:barChart>
      <c:catAx>
        <c:axId val="3159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5982872"/>
        <c:crosses val="autoZero"/>
        <c:auto val="1"/>
        <c:lblAlgn val="ctr"/>
        <c:lblOffset val="100"/>
        <c:noMultiLvlLbl val="0"/>
      </c:catAx>
      <c:valAx>
        <c:axId val="315982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59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2.7169089999999998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5983656"/>
        <c:axId val="315984048"/>
      </c:barChart>
      <c:catAx>
        <c:axId val="31598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5984048"/>
        <c:crosses val="autoZero"/>
        <c:auto val="1"/>
        <c:lblAlgn val="ctr"/>
        <c:lblOffset val="100"/>
        <c:noMultiLvlLbl val="0"/>
      </c:catAx>
      <c:valAx>
        <c:axId val="31598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598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571.08105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90552"/>
        <c:axId val="410090944"/>
      </c:barChart>
      <c:catAx>
        <c:axId val="41009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90944"/>
        <c:crosses val="autoZero"/>
        <c:auto val="1"/>
        <c:lblAlgn val="ctr"/>
        <c:lblOffset val="100"/>
        <c:noMultiLvlLbl val="0"/>
      </c:catAx>
      <c:valAx>
        <c:axId val="410090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9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2.3367895999999999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91728"/>
        <c:axId val="410092120"/>
      </c:barChart>
      <c:catAx>
        <c:axId val="41009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92120"/>
        <c:crosses val="autoZero"/>
        <c:auto val="1"/>
        <c:lblAlgn val="ctr"/>
        <c:lblOffset val="100"/>
        <c:noMultiLvlLbl val="0"/>
      </c:catAx>
      <c:valAx>
        <c:axId val="41009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9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23.964510000000001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92904"/>
        <c:axId val="410093296"/>
      </c:barChart>
      <c:catAx>
        <c:axId val="41009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93296"/>
        <c:crosses val="autoZero"/>
        <c:auto val="1"/>
        <c:lblAlgn val="ctr"/>
        <c:lblOffset val="100"/>
        <c:noMultiLvlLbl val="0"/>
      </c:catAx>
      <c:valAx>
        <c:axId val="41009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92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2.7169089999999998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94080"/>
        <c:axId val="410094472"/>
      </c:barChart>
      <c:catAx>
        <c:axId val="41009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94472"/>
        <c:crosses val="autoZero"/>
        <c:auto val="1"/>
        <c:lblAlgn val="ctr"/>
        <c:lblOffset val="100"/>
        <c:noMultiLvlLbl val="0"/>
      </c:catAx>
      <c:valAx>
        <c:axId val="410094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9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1035.6043999999999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068600"/>
        <c:axId val="420068208"/>
      </c:barChart>
      <c:catAx>
        <c:axId val="42006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068208"/>
        <c:crosses val="autoZero"/>
        <c:auto val="1"/>
        <c:lblAlgn val="ctr"/>
        <c:lblOffset val="100"/>
        <c:noMultiLvlLbl val="0"/>
      </c:catAx>
      <c:valAx>
        <c:axId val="42006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06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13.701321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067424"/>
        <c:axId val="420067032"/>
      </c:barChart>
      <c:catAx>
        <c:axId val="42006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067032"/>
        <c:crosses val="autoZero"/>
        <c:auto val="1"/>
        <c:lblAlgn val="ctr"/>
        <c:lblOffset val="100"/>
        <c:noMultiLvlLbl val="0"/>
      </c:catAx>
      <c:valAx>
        <c:axId val="42006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06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최영자, ID : H1900189)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22일 14:48:14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1600</v>
      </c>
      <c r="C6" s="59">
        <f>'DRIs DATA 입력'!C6</f>
        <v>2536.2874000000002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101.58405999999999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49.273269999999997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67.896000000000001</v>
      </c>
      <c r="G8" s="59">
        <f>'DRIs DATA 입력'!G8</f>
        <v>13.534000000000001</v>
      </c>
      <c r="H8" s="59">
        <f>'DRIs DATA 입력'!H8</f>
        <v>18.57</v>
      </c>
      <c r="I8" s="46"/>
      <c r="J8" s="59" t="s">
        <v>216</v>
      </c>
      <c r="K8" s="59">
        <f>'DRIs DATA 입력'!K8</f>
        <v>11.263</v>
      </c>
      <c r="L8" s="59">
        <f>'DRIs DATA 입력'!L8</f>
        <v>12.465999999999999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1144.7942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32.006507999999997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6.9750338000000003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571.08105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4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236.78986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3.303722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2.3367895999999999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23.964510000000001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2.7169089999999998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1035.6043999999999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13.701321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3.8215606000000002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5.4485910000000004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937.17993000000001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1753.3422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11232.191000000001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5596.1387000000004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318.61489999999998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215.13704999999999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 x14ac:dyDescent="0.4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26.728615000000001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17.480858000000001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1445.7602999999999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8.7027450000000006E-2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5.2791853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595.85180000000003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108.77736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 x14ac:dyDescent="0.4">
      <c r="A1" s="157" t="s">
        <v>277</v>
      </c>
      <c r="B1" s="156" t="s">
        <v>278</v>
      </c>
      <c r="C1" s="156"/>
      <c r="D1" s="156"/>
      <c r="E1" s="156"/>
      <c r="F1" s="156"/>
      <c r="G1" s="157" t="s">
        <v>279</v>
      </c>
      <c r="H1" s="156" t="s">
        <v>280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</row>
    <row r="3" spans="1:27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6"/>
    </row>
    <row r="4" spans="1:27" x14ac:dyDescent="0.4">
      <c r="A4" s="66" t="s">
        <v>56</v>
      </c>
      <c r="B4" s="66"/>
      <c r="C4" s="66"/>
      <c r="D4" s="156"/>
      <c r="E4" s="63" t="s">
        <v>198</v>
      </c>
      <c r="F4" s="64"/>
      <c r="G4" s="64"/>
      <c r="H4" s="65"/>
      <c r="I4" s="156"/>
      <c r="J4" s="63" t="s">
        <v>199</v>
      </c>
      <c r="K4" s="64"/>
      <c r="L4" s="65"/>
      <c r="M4" s="156"/>
      <c r="N4" s="66" t="s">
        <v>200</v>
      </c>
      <c r="O4" s="66"/>
      <c r="P4" s="66"/>
      <c r="Q4" s="66"/>
      <c r="R4" s="66"/>
      <c r="S4" s="66"/>
      <c r="T4" s="156"/>
      <c r="U4" s="66" t="s">
        <v>201</v>
      </c>
      <c r="V4" s="66"/>
      <c r="W4" s="66"/>
      <c r="X4" s="66"/>
      <c r="Y4" s="66"/>
      <c r="Z4" s="66"/>
      <c r="AA4" s="156"/>
    </row>
    <row r="5" spans="1:27" x14ac:dyDescent="0.4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</row>
    <row r="6" spans="1:27" x14ac:dyDescent="0.4">
      <c r="A6" s="158" t="s">
        <v>56</v>
      </c>
      <c r="B6" s="158">
        <v>1600</v>
      </c>
      <c r="C6" s="158">
        <v>2536.2874000000002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40</v>
      </c>
      <c r="P6" s="158">
        <v>45</v>
      </c>
      <c r="Q6" s="158">
        <v>0</v>
      </c>
      <c r="R6" s="158">
        <v>0</v>
      </c>
      <c r="S6" s="158">
        <v>101.58405999999999</v>
      </c>
      <c r="T6" s="156"/>
      <c r="U6" s="158" t="s">
        <v>214</v>
      </c>
      <c r="V6" s="158">
        <v>0</v>
      </c>
      <c r="W6" s="158">
        <v>0</v>
      </c>
      <c r="X6" s="158">
        <v>20</v>
      </c>
      <c r="Y6" s="158">
        <v>0</v>
      </c>
      <c r="Z6" s="158">
        <v>49.273269999999997</v>
      </c>
      <c r="AA6" s="156"/>
    </row>
    <row r="7" spans="1:27" x14ac:dyDescent="0.4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</row>
    <row r="8" spans="1:27" x14ac:dyDescent="0.4">
      <c r="A8" s="156"/>
      <c r="B8" s="156"/>
      <c r="C8" s="156"/>
      <c r="D8" s="156"/>
      <c r="E8" s="158" t="s">
        <v>216</v>
      </c>
      <c r="F8" s="158">
        <v>67.896000000000001</v>
      </c>
      <c r="G8" s="158">
        <v>13.534000000000001</v>
      </c>
      <c r="H8" s="158">
        <v>18.57</v>
      </c>
      <c r="I8" s="156"/>
      <c r="J8" s="158" t="s">
        <v>216</v>
      </c>
      <c r="K8" s="158">
        <v>11.263</v>
      </c>
      <c r="L8" s="158">
        <v>12.465999999999999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</row>
    <row r="13" spans="1:27" x14ac:dyDescent="0.4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4">
      <c r="A14" s="66" t="s">
        <v>218</v>
      </c>
      <c r="B14" s="66"/>
      <c r="C14" s="66"/>
      <c r="D14" s="66"/>
      <c r="E14" s="66"/>
      <c r="F14" s="66"/>
      <c r="G14" s="156"/>
      <c r="H14" s="66" t="s">
        <v>219</v>
      </c>
      <c r="I14" s="66"/>
      <c r="J14" s="66"/>
      <c r="K14" s="66"/>
      <c r="L14" s="66"/>
      <c r="M14" s="66"/>
      <c r="N14" s="156"/>
      <c r="O14" s="66" t="s">
        <v>220</v>
      </c>
      <c r="P14" s="66"/>
      <c r="Q14" s="66"/>
      <c r="R14" s="66"/>
      <c r="S14" s="66"/>
      <c r="T14" s="66"/>
      <c r="U14" s="156"/>
      <c r="V14" s="66" t="s">
        <v>221</v>
      </c>
      <c r="W14" s="66"/>
      <c r="X14" s="66"/>
      <c r="Y14" s="66"/>
      <c r="Z14" s="66"/>
      <c r="AA14" s="66"/>
    </row>
    <row r="15" spans="1:27" x14ac:dyDescent="0.4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</row>
    <row r="16" spans="1:27" x14ac:dyDescent="0.4">
      <c r="A16" s="158" t="s">
        <v>222</v>
      </c>
      <c r="B16" s="158">
        <v>410</v>
      </c>
      <c r="C16" s="158">
        <v>550</v>
      </c>
      <c r="D16" s="158">
        <v>0</v>
      </c>
      <c r="E16" s="158">
        <v>3000</v>
      </c>
      <c r="F16" s="158">
        <v>1144.7942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32.006507999999997</v>
      </c>
      <c r="N16" s="156"/>
      <c r="O16" s="158" t="s">
        <v>4</v>
      </c>
      <c r="P16" s="158">
        <v>0</v>
      </c>
      <c r="Q16" s="158">
        <v>0</v>
      </c>
      <c r="R16" s="158">
        <v>15</v>
      </c>
      <c r="S16" s="158">
        <v>100</v>
      </c>
      <c r="T16" s="158">
        <v>6.9750338000000003</v>
      </c>
      <c r="U16" s="156"/>
      <c r="V16" s="158" t="s">
        <v>5</v>
      </c>
      <c r="W16" s="158">
        <v>0</v>
      </c>
      <c r="X16" s="158">
        <v>0</v>
      </c>
      <c r="Y16" s="158">
        <v>65</v>
      </c>
      <c r="Z16" s="158">
        <v>0</v>
      </c>
      <c r="AA16" s="158">
        <v>571.08105</v>
      </c>
    </row>
    <row r="23" spans="1:62" x14ac:dyDescent="0.4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4">
      <c r="A24" s="66" t="s">
        <v>224</v>
      </c>
      <c r="B24" s="66"/>
      <c r="C24" s="66"/>
      <c r="D24" s="66"/>
      <c r="E24" s="66"/>
      <c r="F24" s="66"/>
      <c r="G24" s="156"/>
      <c r="H24" s="66" t="s">
        <v>225</v>
      </c>
      <c r="I24" s="66"/>
      <c r="J24" s="66"/>
      <c r="K24" s="66"/>
      <c r="L24" s="66"/>
      <c r="M24" s="66"/>
      <c r="N24" s="156"/>
      <c r="O24" s="66" t="s">
        <v>226</v>
      </c>
      <c r="P24" s="66"/>
      <c r="Q24" s="66"/>
      <c r="R24" s="66"/>
      <c r="S24" s="66"/>
      <c r="T24" s="66"/>
      <c r="U24" s="156"/>
      <c r="V24" s="66" t="s">
        <v>227</v>
      </c>
      <c r="W24" s="66"/>
      <c r="X24" s="66"/>
      <c r="Y24" s="66"/>
      <c r="Z24" s="66"/>
      <c r="AA24" s="66"/>
      <c r="AB24" s="156"/>
      <c r="AC24" s="66" t="s">
        <v>228</v>
      </c>
      <c r="AD24" s="66"/>
      <c r="AE24" s="66"/>
      <c r="AF24" s="66"/>
      <c r="AG24" s="66"/>
      <c r="AH24" s="66"/>
      <c r="AI24" s="156"/>
      <c r="AJ24" s="66" t="s">
        <v>229</v>
      </c>
      <c r="AK24" s="66"/>
      <c r="AL24" s="66"/>
      <c r="AM24" s="66"/>
      <c r="AN24" s="66"/>
      <c r="AO24" s="66"/>
      <c r="AP24" s="156"/>
      <c r="AQ24" s="66" t="s">
        <v>230</v>
      </c>
      <c r="AR24" s="66"/>
      <c r="AS24" s="66"/>
      <c r="AT24" s="66"/>
      <c r="AU24" s="66"/>
      <c r="AV24" s="66"/>
      <c r="AW24" s="156"/>
      <c r="AX24" s="66" t="s">
        <v>231</v>
      </c>
      <c r="AY24" s="66"/>
      <c r="AZ24" s="66"/>
      <c r="BA24" s="66"/>
      <c r="BB24" s="66"/>
      <c r="BC24" s="66"/>
      <c r="BD24" s="156"/>
      <c r="BE24" s="66" t="s">
        <v>232</v>
      </c>
      <c r="BF24" s="66"/>
      <c r="BG24" s="66"/>
      <c r="BH24" s="66"/>
      <c r="BI24" s="66"/>
      <c r="BJ24" s="66"/>
    </row>
    <row r="25" spans="1:62" x14ac:dyDescent="0.4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</row>
    <row r="26" spans="1:62" x14ac:dyDescent="0.4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236.78986</v>
      </c>
      <c r="G26" s="156"/>
      <c r="H26" s="158" t="s">
        <v>9</v>
      </c>
      <c r="I26" s="158">
        <v>0.9</v>
      </c>
      <c r="J26" s="158">
        <v>1.1000000000000001</v>
      </c>
      <c r="K26" s="158">
        <v>0</v>
      </c>
      <c r="L26" s="158">
        <v>0</v>
      </c>
      <c r="M26" s="158">
        <v>3.303722</v>
      </c>
      <c r="N26" s="156"/>
      <c r="O26" s="158" t="s">
        <v>10</v>
      </c>
      <c r="P26" s="158">
        <v>1</v>
      </c>
      <c r="Q26" s="158">
        <v>1.2</v>
      </c>
      <c r="R26" s="158">
        <v>0</v>
      </c>
      <c r="S26" s="158">
        <v>0</v>
      </c>
      <c r="T26" s="158">
        <v>2.3367895999999999</v>
      </c>
      <c r="U26" s="156"/>
      <c r="V26" s="158" t="s">
        <v>11</v>
      </c>
      <c r="W26" s="158">
        <v>11</v>
      </c>
      <c r="X26" s="158">
        <v>14</v>
      </c>
      <c r="Y26" s="158">
        <v>0</v>
      </c>
      <c r="Z26" s="158">
        <v>35</v>
      </c>
      <c r="AA26" s="158">
        <v>23.964510000000001</v>
      </c>
      <c r="AB26" s="156"/>
      <c r="AC26" s="158" t="s">
        <v>12</v>
      </c>
      <c r="AD26" s="158">
        <v>1.2</v>
      </c>
      <c r="AE26" s="158">
        <v>1.4</v>
      </c>
      <c r="AF26" s="158">
        <v>0</v>
      </c>
      <c r="AG26" s="158">
        <v>100</v>
      </c>
      <c r="AH26" s="158">
        <v>2.7169089999999998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1035.6043999999999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13.701321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3.8215606000000002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5.4485910000000004</v>
      </c>
    </row>
    <row r="33" spans="1:68" x14ac:dyDescent="0.4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62"/>
      <c r="BL33" s="62"/>
      <c r="BM33" s="62"/>
      <c r="BN33" s="62"/>
      <c r="BO33" s="62"/>
      <c r="BP33" s="62"/>
    </row>
    <row r="34" spans="1:68" x14ac:dyDescent="0.4">
      <c r="A34" s="66" t="s">
        <v>235</v>
      </c>
      <c r="B34" s="66"/>
      <c r="C34" s="66"/>
      <c r="D34" s="66"/>
      <c r="E34" s="66"/>
      <c r="F34" s="66"/>
      <c r="G34" s="156"/>
      <c r="H34" s="66" t="s">
        <v>236</v>
      </c>
      <c r="I34" s="66"/>
      <c r="J34" s="66"/>
      <c r="K34" s="66"/>
      <c r="L34" s="66"/>
      <c r="M34" s="66"/>
      <c r="N34" s="156"/>
      <c r="O34" s="66" t="s">
        <v>237</v>
      </c>
      <c r="P34" s="66"/>
      <c r="Q34" s="66"/>
      <c r="R34" s="66"/>
      <c r="S34" s="66"/>
      <c r="T34" s="66"/>
      <c r="U34" s="156"/>
      <c r="V34" s="66" t="s">
        <v>238</v>
      </c>
      <c r="W34" s="66"/>
      <c r="X34" s="66"/>
      <c r="Y34" s="66"/>
      <c r="Z34" s="66"/>
      <c r="AA34" s="66"/>
      <c r="AB34" s="156"/>
      <c r="AC34" s="66" t="s">
        <v>239</v>
      </c>
      <c r="AD34" s="66"/>
      <c r="AE34" s="66"/>
      <c r="AF34" s="66"/>
      <c r="AG34" s="66"/>
      <c r="AH34" s="66"/>
      <c r="AI34" s="156"/>
      <c r="AJ34" s="66" t="s">
        <v>240</v>
      </c>
      <c r="AK34" s="66"/>
      <c r="AL34" s="66"/>
      <c r="AM34" s="66"/>
      <c r="AN34" s="66"/>
      <c r="AO34" s="6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</row>
    <row r="35" spans="1:68" x14ac:dyDescent="0.4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</row>
    <row r="36" spans="1:68" x14ac:dyDescent="0.4">
      <c r="A36" s="158" t="s">
        <v>17</v>
      </c>
      <c r="B36" s="158">
        <v>560</v>
      </c>
      <c r="C36" s="158">
        <v>800</v>
      </c>
      <c r="D36" s="158">
        <v>0</v>
      </c>
      <c r="E36" s="158">
        <v>2000</v>
      </c>
      <c r="F36" s="158">
        <v>937.17993000000001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1753.3422</v>
      </c>
      <c r="N36" s="156"/>
      <c r="O36" s="158" t="s">
        <v>19</v>
      </c>
      <c r="P36" s="158">
        <v>0</v>
      </c>
      <c r="Q36" s="158">
        <v>0</v>
      </c>
      <c r="R36" s="158">
        <v>1300</v>
      </c>
      <c r="S36" s="158">
        <v>2000</v>
      </c>
      <c r="T36" s="158">
        <v>11232.191000000001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5596.1387000000004</v>
      </c>
      <c r="AB36" s="156"/>
      <c r="AC36" s="158" t="s">
        <v>21</v>
      </c>
      <c r="AD36" s="158">
        <v>0</v>
      </c>
      <c r="AE36" s="158">
        <v>0</v>
      </c>
      <c r="AF36" s="158">
        <v>2000</v>
      </c>
      <c r="AG36" s="158">
        <v>0</v>
      </c>
      <c r="AH36" s="158">
        <v>318.61489999999998</v>
      </c>
      <c r="AI36" s="156"/>
      <c r="AJ36" s="158" t="s">
        <v>22</v>
      </c>
      <c r="AK36" s="158">
        <v>235</v>
      </c>
      <c r="AL36" s="158">
        <v>280</v>
      </c>
      <c r="AM36" s="158">
        <v>0</v>
      </c>
      <c r="AN36" s="158">
        <v>350</v>
      </c>
      <c r="AO36" s="158">
        <v>215.13704999999999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</row>
    <row r="43" spans="1:68" x14ac:dyDescent="0.4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4">
      <c r="A44" s="66" t="s">
        <v>242</v>
      </c>
      <c r="B44" s="66"/>
      <c r="C44" s="66"/>
      <c r="D44" s="66"/>
      <c r="E44" s="66"/>
      <c r="F44" s="66"/>
      <c r="G44" s="156"/>
      <c r="H44" s="66" t="s">
        <v>243</v>
      </c>
      <c r="I44" s="66"/>
      <c r="J44" s="66"/>
      <c r="K44" s="66"/>
      <c r="L44" s="66"/>
      <c r="M44" s="66"/>
      <c r="N44" s="156"/>
      <c r="O44" s="66" t="s">
        <v>244</v>
      </c>
      <c r="P44" s="66"/>
      <c r="Q44" s="66"/>
      <c r="R44" s="66"/>
      <c r="S44" s="66"/>
      <c r="T44" s="66"/>
      <c r="U44" s="156"/>
      <c r="V44" s="66" t="s">
        <v>245</v>
      </c>
      <c r="W44" s="66"/>
      <c r="X44" s="66"/>
      <c r="Y44" s="66"/>
      <c r="Z44" s="66"/>
      <c r="AA44" s="66"/>
      <c r="AB44" s="156"/>
      <c r="AC44" s="66" t="s">
        <v>246</v>
      </c>
      <c r="AD44" s="66"/>
      <c r="AE44" s="66"/>
      <c r="AF44" s="66"/>
      <c r="AG44" s="66"/>
      <c r="AH44" s="66"/>
      <c r="AI44" s="156"/>
      <c r="AJ44" s="66" t="s">
        <v>247</v>
      </c>
      <c r="AK44" s="66"/>
      <c r="AL44" s="66"/>
      <c r="AM44" s="66"/>
      <c r="AN44" s="66"/>
      <c r="AO44" s="66"/>
      <c r="AP44" s="156"/>
      <c r="AQ44" s="66" t="s">
        <v>248</v>
      </c>
      <c r="AR44" s="66"/>
      <c r="AS44" s="66"/>
      <c r="AT44" s="66"/>
      <c r="AU44" s="66"/>
      <c r="AV44" s="66"/>
      <c r="AW44" s="156"/>
      <c r="AX44" s="66" t="s">
        <v>249</v>
      </c>
      <c r="AY44" s="66"/>
      <c r="AZ44" s="66"/>
      <c r="BA44" s="66"/>
      <c r="BB44" s="66"/>
      <c r="BC44" s="66"/>
      <c r="BD44" s="156"/>
      <c r="BE44" s="66" t="s">
        <v>250</v>
      </c>
      <c r="BF44" s="66"/>
      <c r="BG44" s="66"/>
      <c r="BH44" s="66"/>
      <c r="BI44" s="66"/>
      <c r="BJ44" s="66"/>
    </row>
    <row r="45" spans="1:68" x14ac:dyDescent="0.4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</row>
    <row r="46" spans="1:68" x14ac:dyDescent="0.4">
      <c r="A46" s="158" t="s">
        <v>23</v>
      </c>
      <c r="B46" s="158">
        <v>6</v>
      </c>
      <c r="C46" s="158">
        <v>8</v>
      </c>
      <c r="D46" s="158">
        <v>0</v>
      </c>
      <c r="E46" s="158">
        <v>45</v>
      </c>
      <c r="F46" s="158">
        <v>26.728615000000001</v>
      </c>
      <c r="G46" s="156"/>
      <c r="H46" s="158" t="s">
        <v>24</v>
      </c>
      <c r="I46" s="158">
        <v>6</v>
      </c>
      <c r="J46" s="158">
        <v>7</v>
      </c>
      <c r="K46" s="158">
        <v>0</v>
      </c>
      <c r="L46" s="158">
        <v>35</v>
      </c>
      <c r="M46" s="158">
        <v>17.480858000000001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1445.7602999999999</v>
      </c>
      <c r="U46" s="156"/>
      <c r="V46" s="158" t="s">
        <v>29</v>
      </c>
      <c r="W46" s="158">
        <v>0</v>
      </c>
      <c r="X46" s="158">
        <v>0</v>
      </c>
      <c r="Y46" s="158">
        <v>2.5</v>
      </c>
      <c r="Z46" s="158">
        <v>10</v>
      </c>
      <c r="AA46" s="158">
        <v>8.7027450000000006E-2</v>
      </c>
      <c r="AB46" s="156"/>
      <c r="AC46" s="158" t="s">
        <v>25</v>
      </c>
      <c r="AD46" s="158">
        <v>0</v>
      </c>
      <c r="AE46" s="158">
        <v>0</v>
      </c>
      <c r="AF46" s="158">
        <v>3.5</v>
      </c>
      <c r="AG46" s="158">
        <v>11</v>
      </c>
      <c r="AH46" s="158">
        <v>5.2791853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595.85180000000003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108.77736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4">
      <c r="A2" s="156" t="s">
        <v>281</v>
      </c>
      <c r="B2" s="156" t="s">
        <v>282</v>
      </c>
      <c r="C2" s="156" t="s">
        <v>276</v>
      </c>
      <c r="D2" s="156">
        <v>70</v>
      </c>
      <c r="E2" s="156">
        <v>2536.2874000000002</v>
      </c>
      <c r="F2" s="156">
        <v>371.40768000000003</v>
      </c>
      <c r="G2" s="156">
        <v>74.035904000000002</v>
      </c>
      <c r="H2" s="156">
        <v>38.485157000000001</v>
      </c>
      <c r="I2" s="156">
        <v>35.550742999999997</v>
      </c>
      <c r="J2" s="156">
        <v>101.58405999999999</v>
      </c>
      <c r="K2" s="156">
        <v>53.777653000000001</v>
      </c>
      <c r="L2" s="156">
        <v>47.806404000000001</v>
      </c>
      <c r="M2" s="156">
        <v>49.273269999999997</v>
      </c>
      <c r="N2" s="156">
        <v>4.8766290000000003</v>
      </c>
      <c r="O2" s="156">
        <v>27.604519</v>
      </c>
      <c r="P2" s="156">
        <v>1480.0923</v>
      </c>
      <c r="Q2" s="156">
        <v>49.094253999999999</v>
      </c>
      <c r="R2" s="156">
        <v>1144.7942</v>
      </c>
      <c r="S2" s="156">
        <v>116.38916</v>
      </c>
      <c r="T2" s="156">
        <v>12340.861000000001</v>
      </c>
      <c r="U2" s="156">
        <v>6.9750338000000003</v>
      </c>
      <c r="V2" s="156">
        <v>32.006507999999997</v>
      </c>
      <c r="W2" s="156">
        <v>571.08105</v>
      </c>
      <c r="X2" s="156">
        <v>236.78986</v>
      </c>
      <c r="Y2" s="156">
        <v>3.303722</v>
      </c>
      <c r="Z2" s="156">
        <v>2.3367895999999999</v>
      </c>
      <c r="AA2" s="156">
        <v>23.964510000000001</v>
      </c>
      <c r="AB2" s="156">
        <v>2.7169089999999998</v>
      </c>
      <c r="AC2" s="156">
        <v>1035.6043999999999</v>
      </c>
      <c r="AD2" s="156">
        <v>13.701321</v>
      </c>
      <c r="AE2" s="156">
        <v>3.8215606000000002</v>
      </c>
      <c r="AF2" s="156">
        <v>5.4485910000000004</v>
      </c>
      <c r="AG2" s="156">
        <v>937.17993000000001</v>
      </c>
      <c r="AH2" s="156">
        <v>588.10175000000004</v>
      </c>
      <c r="AI2" s="156">
        <v>349.07816000000003</v>
      </c>
      <c r="AJ2" s="156">
        <v>1753.3422</v>
      </c>
      <c r="AK2" s="156">
        <v>11232.191000000001</v>
      </c>
      <c r="AL2" s="156">
        <v>318.61489999999998</v>
      </c>
      <c r="AM2" s="156">
        <v>5596.1387000000004</v>
      </c>
      <c r="AN2" s="156">
        <v>215.13704999999999</v>
      </c>
      <c r="AO2" s="156">
        <v>26.728615000000001</v>
      </c>
      <c r="AP2" s="156">
        <v>20.985309999999998</v>
      </c>
      <c r="AQ2" s="156">
        <v>5.7433050000000003</v>
      </c>
      <c r="AR2" s="156">
        <v>17.480858000000001</v>
      </c>
      <c r="AS2" s="156">
        <v>1445.7602999999999</v>
      </c>
      <c r="AT2" s="156">
        <v>8.7027450000000006E-2</v>
      </c>
      <c r="AU2" s="156">
        <v>5.2791853</v>
      </c>
      <c r="AV2" s="156">
        <v>595.85180000000003</v>
      </c>
      <c r="AW2" s="156">
        <v>108.77736</v>
      </c>
      <c r="AX2" s="156">
        <v>0.54182870000000005</v>
      </c>
      <c r="AY2" s="156">
        <v>2.8687507999999999</v>
      </c>
      <c r="AZ2" s="156">
        <v>291.92917</v>
      </c>
      <c r="BA2" s="156">
        <v>59.111454000000002</v>
      </c>
      <c r="BB2" s="156">
        <v>18.045812999999999</v>
      </c>
      <c r="BC2" s="156">
        <v>20.124369000000002</v>
      </c>
      <c r="BD2" s="156">
        <v>20.904436</v>
      </c>
      <c r="BE2" s="156">
        <v>1.4060603</v>
      </c>
      <c r="BF2" s="156">
        <v>7.154439</v>
      </c>
      <c r="BG2" s="156">
        <v>2.7754896000000001E-3</v>
      </c>
      <c r="BH2" s="156">
        <v>4.4318169999999997E-2</v>
      </c>
      <c r="BI2" s="156">
        <v>3.4290843000000001E-2</v>
      </c>
      <c r="BJ2" s="156">
        <v>0.14235742000000001</v>
      </c>
      <c r="BK2" s="156">
        <v>2.1349920000000001E-4</v>
      </c>
      <c r="BL2" s="156">
        <v>0.73939600000000005</v>
      </c>
      <c r="BM2" s="156">
        <v>7.4455280000000004</v>
      </c>
      <c r="BN2" s="156">
        <v>2.4451735000000001</v>
      </c>
      <c r="BO2" s="156">
        <v>110.23384</v>
      </c>
      <c r="BP2" s="156">
        <v>20.763273000000002</v>
      </c>
      <c r="BQ2" s="156">
        <v>36.632496000000003</v>
      </c>
      <c r="BR2" s="156">
        <v>122.99497</v>
      </c>
      <c r="BS2" s="156">
        <v>34.300235999999998</v>
      </c>
      <c r="BT2" s="156">
        <v>28.821093000000001</v>
      </c>
      <c r="BU2" s="156">
        <v>0.28021887000000001</v>
      </c>
      <c r="BV2" s="156">
        <v>3.3799514000000003E-2</v>
      </c>
      <c r="BW2" s="156">
        <v>1.8328393999999999</v>
      </c>
      <c r="BX2" s="156">
        <v>2.0962043000000001</v>
      </c>
      <c r="BY2" s="156">
        <v>0.11399127000000001</v>
      </c>
      <c r="BZ2" s="156">
        <v>2.6615553E-3</v>
      </c>
      <c r="CA2" s="156">
        <v>0.56748277000000003</v>
      </c>
      <c r="CB2" s="156">
        <v>9.7390600000000008E-3</v>
      </c>
      <c r="CC2" s="156">
        <v>0.14583821999999999</v>
      </c>
      <c r="CD2" s="156">
        <v>1.2505366</v>
      </c>
      <c r="CE2" s="156">
        <v>9.6572764000000005E-2</v>
      </c>
      <c r="CF2" s="156">
        <v>0.32349104000000001</v>
      </c>
      <c r="CG2" s="156">
        <v>1.2449999E-6</v>
      </c>
      <c r="CH2" s="156">
        <v>3.0743012E-2</v>
      </c>
      <c r="CI2" s="156">
        <v>2.5328759999999999E-3</v>
      </c>
      <c r="CJ2" s="156">
        <v>2.845491</v>
      </c>
      <c r="CK2" s="156">
        <v>2.2187822999999999E-2</v>
      </c>
      <c r="CL2" s="156">
        <v>2.279582</v>
      </c>
      <c r="CM2" s="156">
        <v>6.3840703999999997</v>
      </c>
      <c r="CN2" s="156">
        <v>2941.2444</v>
      </c>
      <c r="CO2" s="156">
        <v>4955.4975999999997</v>
      </c>
      <c r="CP2" s="156">
        <v>3220.1439999999998</v>
      </c>
      <c r="CQ2" s="156">
        <v>1146.8911000000001</v>
      </c>
      <c r="CR2" s="156">
        <v>590.30110000000002</v>
      </c>
      <c r="CS2" s="156">
        <v>499.18277</v>
      </c>
      <c r="CT2" s="156">
        <v>2951.2049999999999</v>
      </c>
      <c r="CU2" s="156">
        <v>1887.8856000000001</v>
      </c>
      <c r="CV2" s="156">
        <v>1595.1515999999999</v>
      </c>
      <c r="CW2" s="156">
        <v>2178.3919999999998</v>
      </c>
      <c r="CX2" s="156">
        <v>624.64594</v>
      </c>
      <c r="CY2" s="156">
        <v>3637.6012999999998</v>
      </c>
      <c r="CZ2" s="156">
        <v>2104.8896</v>
      </c>
      <c r="DA2" s="156">
        <v>4440.8249999999998</v>
      </c>
      <c r="DB2" s="156">
        <v>4082.6662999999999</v>
      </c>
      <c r="DC2" s="156">
        <v>6683.473</v>
      </c>
      <c r="DD2" s="156">
        <v>10850.808000000001</v>
      </c>
      <c r="DE2" s="156">
        <v>2111.0513000000001</v>
      </c>
      <c r="DF2" s="156">
        <v>4722.7533999999996</v>
      </c>
      <c r="DG2" s="156">
        <v>2471.7143999999998</v>
      </c>
      <c r="DH2" s="156">
        <v>97.838980000000006</v>
      </c>
      <c r="DI2" s="156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59.111454000000002</v>
      </c>
      <c r="B6">
        <f>BB2</f>
        <v>18.045812999999999</v>
      </c>
      <c r="C6">
        <f>BC2</f>
        <v>20.124369000000002</v>
      </c>
      <c r="D6">
        <f>BD2</f>
        <v>20.904436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 x14ac:dyDescent="0.4">
      <c r="A2" s="54" t="s">
        <v>255</v>
      </c>
      <c r="B2" s="55">
        <v>18298</v>
      </c>
      <c r="C2" s="56">
        <f ca="1">YEAR(TODAY())-YEAR(B2)+IF(TODAY()&gt;=DATE(YEAR(TODAY()),MONTH(B2),DAY(B2)),0,-1)</f>
        <v>70</v>
      </c>
      <c r="E2" s="52">
        <v>155.9</v>
      </c>
      <c r="F2" s="53" t="s">
        <v>39</v>
      </c>
      <c r="G2" s="52">
        <v>67</v>
      </c>
      <c r="H2" s="51" t="s">
        <v>41</v>
      </c>
      <c r="I2" s="69">
        <f>ROUND(G3/E3^2,1)</f>
        <v>27.6</v>
      </c>
    </row>
    <row r="3" spans="1:9" x14ac:dyDescent="0.4">
      <c r="E3" s="51">
        <f>E2/100</f>
        <v>1.5590000000000002</v>
      </c>
      <c r="F3" s="51" t="s">
        <v>40</v>
      </c>
      <c r="G3" s="51">
        <f>G2</f>
        <v>67</v>
      </c>
      <c r="H3" s="51" t="s">
        <v>41</v>
      </c>
      <c r="I3" s="69"/>
    </row>
    <row r="4" spans="1:9" x14ac:dyDescent="0.4">
      <c r="A4" t="s">
        <v>273</v>
      </c>
    </row>
    <row r="5" spans="1:9" x14ac:dyDescent="0.4">
      <c r="B5" s="60">
        <v>43941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x14ac:dyDescent="0.4">
      <c r="E2" s="71" t="str">
        <f>'DRIs DATA'!B1</f>
        <v>(설문지 : FFQ 95문항 설문지, 사용자 : 최영자, ID : H1900189)</v>
      </c>
      <c r="F2" s="71"/>
      <c r="G2" s="71"/>
      <c r="H2" s="71"/>
      <c r="I2" s="71"/>
      <c r="J2" s="71"/>
    </row>
    <row r="3" spans="1:14" ht="8.1" customHeight="1" x14ac:dyDescent="0.4"/>
    <row r="4" spans="1:14" x14ac:dyDescent="0.4">
      <c r="K4" t="s">
        <v>2</v>
      </c>
      <c r="L4" t="str">
        <f>'DRIs DATA'!H1</f>
        <v>2020년 04월 22일 14:48:14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216" zoomScale="60" zoomScaleNormal="100" zoomScalePageLayoutView="10" workbookViewId="0">
      <selection activeCell="X204" sqref="X204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 x14ac:dyDescent="0.4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 x14ac:dyDescent="0.45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 x14ac:dyDescent="0.4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 x14ac:dyDescent="0.4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 x14ac:dyDescent="0.4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 x14ac:dyDescent="0.4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 x14ac:dyDescent="0.45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 x14ac:dyDescent="0.4">
      <c r="C10" s="149" t="s">
        <v>30</v>
      </c>
      <c r="D10" s="149"/>
      <c r="E10" s="150"/>
      <c r="F10" s="153">
        <f>'개인정보 및 신체계측 입력'!B5</f>
        <v>43941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 x14ac:dyDescent="0.45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 x14ac:dyDescent="0.4">
      <c r="C12" s="149" t="s">
        <v>32</v>
      </c>
      <c r="D12" s="149"/>
      <c r="E12" s="150"/>
      <c r="F12" s="134">
        <f ca="1">'개인정보 및 신체계측 입력'!C2</f>
        <v>70</v>
      </c>
      <c r="G12" s="134"/>
      <c r="H12" s="134"/>
      <c r="I12" s="134"/>
      <c r="K12" s="125">
        <f>'개인정보 및 신체계측 입력'!E2</f>
        <v>155.9</v>
      </c>
      <c r="L12" s="126"/>
      <c r="M12" s="119">
        <f>'개인정보 및 신체계측 입력'!G2</f>
        <v>67</v>
      </c>
      <c r="N12" s="120"/>
      <c r="O12" s="115" t="s">
        <v>271</v>
      </c>
      <c r="P12" s="109"/>
      <c r="Q12" s="112">
        <f>'개인정보 및 신체계측 입력'!I2</f>
        <v>27.6</v>
      </c>
      <c r="R12" s="112"/>
      <c r="S12" s="112"/>
    </row>
    <row r="13" spans="1:19" ht="18" customHeight="1" thickBot="1" x14ac:dyDescent="0.45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 x14ac:dyDescent="0.4">
      <c r="C14" s="151" t="s">
        <v>31</v>
      </c>
      <c r="D14" s="151"/>
      <c r="E14" s="152"/>
      <c r="F14" s="113" t="str">
        <f>MID('DRIs DATA'!B1,28,3)</f>
        <v>최영자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 x14ac:dyDescent="0.45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 x14ac:dyDescent="0.45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67.896000000000001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 x14ac:dyDescent="0.4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 x14ac:dyDescent="0.4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 x14ac:dyDescent="0.45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13.534000000000001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 x14ac:dyDescent="0.4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 x14ac:dyDescent="0.4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18.57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 x14ac:dyDescent="0.4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 x14ac:dyDescent="0.45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12.5</v>
      </c>
      <c r="L72" s="36" t="s">
        <v>53</v>
      </c>
      <c r="M72" s="36">
        <f>ROUND('DRIs DATA'!K8,1)</f>
        <v>11.3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 x14ac:dyDescent="0.4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 x14ac:dyDescent="0.45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86" t="s">
        <v>171</v>
      </c>
      <c r="C94" s="84"/>
      <c r="D94" s="84"/>
      <c r="E94" s="84"/>
      <c r="F94" s="87">
        <f>ROUND('DRIs DATA'!F16/'DRIs DATA'!C16*100,2)</f>
        <v>152.63999999999999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266.72000000000003</v>
      </c>
      <c r="R94" s="84" t="s">
        <v>167</v>
      </c>
      <c r="S94" s="84"/>
      <c r="T94" s="85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 x14ac:dyDescent="0.4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 x14ac:dyDescent="0.4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 x14ac:dyDescent="0.4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 x14ac:dyDescent="0.4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 x14ac:dyDescent="0.45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 x14ac:dyDescent="0.45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 x14ac:dyDescent="0.4">
      <c r="B121" s="43" t="s">
        <v>171</v>
      </c>
      <c r="C121" s="16"/>
      <c r="D121" s="16"/>
      <c r="E121" s="15"/>
      <c r="F121" s="87">
        <f>ROUND('DRIs DATA'!F26/'DRIs DATA'!C26*100,2)</f>
        <v>236.79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181.13</v>
      </c>
      <c r="R121" s="84" t="s">
        <v>166</v>
      </c>
      <c r="S121" s="84"/>
      <c r="T121" s="85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 x14ac:dyDescent="0.4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 x14ac:dyDescent="0.4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 x14ac:dyDescent="0.4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 x14ac:dyDescent="0.4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thickBot="1" x14ac:dyDescent="0.45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 x14ac:dyDescent="0.45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 x14ac:dyDescent="0.45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 x14ac:dyDescent="0.4">
      <c r="B172" s="42" t="s">
        <v>171</v>
      </c>
      <c r="C172" s="20"/>
      <c r="D172" s="20"/>
      <c r="E172" s="6"/>
      <c r="F172" s="87">
        <f>ROUND('DRIs DATA'!F36/'DRIs DATA'!C36*100,2)</f>
        <v>117.15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748.81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 x14ac:dyDescent="0.4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 x14ac:dyDescent="0.4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 x14ac:dyDescent="0.4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 x14ac:dyDescent="0.4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 x14ac:dyDescent="0.4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 x14ac:dyDescent="0.45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 x14ac:dyDescent="0.45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 x14ac:dyDescent="0.4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87">
        <f>ROUND('DRIs DATA'!F46/'DRIs DATA'!C46*100,2)</f>
        <v>267.29000000000002</v>
      </c>
      <c r="G197" s="87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 x14ac:dyDescent="0.4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 x14ac:dyDescent="0.4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 x14ac:dyDescent="0.4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 x14ac:dyDescent="0.4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 x14ac:dyDescent="0.45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 x14ac:dyDescent="0.45">
      <c r="K205" s="10"/>
    </row>
    <row r="206" spans="2:20" ht="18" customHeight="1" x14ac:dyDescent="0.4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 x14ac:dyDescent="0.45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2020-04-22T06:33:14Z</cp:lastPrinted>
  <dcterms:created xsi:type="dcterms:W3CDTF">2015-06-13T08:19:18Z</dcterms:created>
  <dcterms:modified xsi:type="dcterms:W3CDTF">2020-04-22T06:39:16Z</dcterms:modified>
</cp:coreProperties>
</file>