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<sst xmlns="http://schemas.openxmlformats.org/spreadsheetml/2006/main" count="692" uniqueCount="283">
  <si>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</si>
  <si>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</si>
  <si>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</si>
  <si>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</si>
  <si>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</si>
  <si>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</si>
  <si>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</si>
  <si>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</si>
  <si>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</si>
  <si>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</si>
  <si>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</si>
  <si>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</si>
  <si>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</si>
  <si>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</si>
  <si>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</si>
  <si>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</si>
  <si>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</si>
  <si>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</si>
  <si>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</si>
  <si>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</si>
  <si>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</si>
  <si>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</si>
  <si>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</si>
  <si>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</si>
  <si>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</si>
  <si>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</si>
  <si>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</si>
  <si>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</si>
  <si>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</si>
  <si>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</si>
  <si>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</si>
  <si>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</si>
  <si>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</si>
  <si>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</si>
  <si>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</si>
  <si>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</si>
  <si>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</si>
  <si>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</si>
  <si>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</si>
  <si>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</si>
  <si>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</si>
  <si>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</si>
  <si>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</si>
  <si>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</si>
  <si>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</si>
  <si>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</si>
  <si>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</si>
  <si>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</si>
  <si>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</si>
  <si>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</si>
  <si>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</si>
  <si>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</si>
  <si>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</si>
  <si>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</si>
  <si>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</si>
  <si>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</si>
  <si>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</si>
  <si>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</si>
  <si>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</si>
  <si>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</si>
  <si>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</si>
  <si>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</si>
  <si>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</si>
  <si>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</si>
  <si>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</si>
  <si>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</si>
  <si>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</si>
  <si>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</si>
  <si>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</si>
  <si>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</si>
  <si>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</si>
  <si>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</si>
  <si>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</si>
  <si>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</si>
  <si>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</si>
  <si>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</si>
  <si>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</si>
  <si>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</si>
  <si>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</si>
  <si>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</si>
  <si>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</si>
  <si>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</si>
  <si>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</si>
  <si>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</si>
  <si>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</si>
  <si>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</si>
  <si>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</si>
  <si>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</si>
  <si>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</si>
  <si>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</si>
  <si>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</si>
  <si>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</si>
  <si>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</si>
  <si>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</si>
  <si>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</si>
  <si>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</si>
  <si>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</si>
  <si>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</si>
  <si>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</si>
  <si>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</si>
  <si>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</si>
  <si>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</si>
  <si>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</si>
  <si>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</si>
  <si>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</si>
  <si>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</si>
  <si>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</si>
  <si>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</si>
  <si>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</si>
  <si>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</si>
  <si>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</si>
  <si>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</si>
  <si>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</si>
  <si>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</si>
  <si>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</si>
  <si>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</si>
  <si>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</si>
  <si>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</si>
  <si>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</si>
  <si>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</si>
  <si>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</si>
  <si>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</si>
  <si>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</si>
  <si>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</si>
  <si>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</si>
  <si>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</si>
  <si>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</si>
  <si>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</si>
  <si>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</si>
  <si>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</si>
  <si>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</si>
  <si>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</si>
  <si>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</si>
  <si>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</si>
  <si>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</si>
  <si>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</si>
  <si>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</si>
  <si>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</si>
  <si>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</si>
  <si>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</si>
  <si>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</si>
  <si>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</si>
  <si>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</si>
  <si>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</si>
  <si>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</si>
  <si>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</si>
  <si>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</si>
  <si>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</si>
  <si>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</si>
  <si>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</si>
  <si>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</si>
  <si>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</si>
  <si>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</si>
  <si>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</si>
  <si>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</si>
  <si>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</si>
  <si>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</si>
  <si>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</si>
  <si>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</si>
  <si>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</si>
  <si>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</si>
  <si>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</si>
  <si>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</si>
  <si>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</si>
  <si>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</si>
  <si>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</si>
  <si>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</si>
  <si>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</si>
  <si>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</si>
  <si>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</si>
  <si>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</si>
  <si>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</si>
  <si>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</si>
  <si>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</si>
  <si>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</si>
  <si>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</si>
  <si>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</si>
  <si>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</si>
  <si>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</si>
  <si>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</si>
  <si>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</si>
  <si>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</si>
  <si>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</si>
  <si>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</si>
  <si>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</si>
  <si>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</si>
  <si>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</si>
  <si>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</si>
  <si>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</si>
  <si>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</si>
  <si>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</si>
  <si>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</si>
  <si>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</si>
  <si>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</si>
  <si>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</si>
  <si>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</si>
  <si>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</si>
  <si>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</si>
  <si>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</si>
  <si>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</si>
  <si>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</si>
  <si>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</si>
  <si>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</si>
  <si>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</si>
  <si>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</si>
  <si>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</si>
  <si>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</si>
  <si>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</si>
  <si>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</si>
  <si>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</si>
  <si>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</si>
  <si>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</si>
  <si>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</si>
  <si>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</si>
  <si>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</si>
  <si>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</si>
  <si>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</si>
  <si>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</si>
  <si>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</si>
  <si>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</si>
  <si>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</si>
  <si>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</si>
  <si>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</si>
  <si>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</si>
  <si>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</si>
  <si>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</si>
  <si>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</si>
  <si>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</si>
  <si>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</si>
  <si>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</si>
  <si>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</si>
  <si>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</si>
  <si>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</si>
  <si>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</si>
  <si>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</si>
  <si>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</si>
  <si>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</si>
  <si>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</si>
  <si>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</si>
  <si>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</si>
  <si>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</si>
  <si>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</si>
  <si>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</si>
  <si>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</si>
  <si>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</si>
  <si>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</si>
  <si>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</si>
  <si>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</si>
  <si>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</si>
  <si>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</si>
  <si>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</si>
  <si>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</si>
  <si>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</si>
  <si>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</si>
  <si>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</si>
  <si>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</si>
  <si>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</si>
  <si>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</si>
  <si>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</si>
  <si>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</si>
  <si>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</si>
  <si>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</si>
  <si>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</si>
  <si>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</si>
  <si>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</si>
  <si>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</si>
  <si>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</si>
  <si>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</si>
  <si>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</si>
  <si>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</si>
  <si>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</si>
  <si>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</si>
  <si>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</si>
  <si>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</si>
  <si>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</si>
  <si>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</si>
  <si>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</si>
  <si>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</si>
  <si>
    <t>(설문지 : FFQ 95문항 설문지, 사용자 : 이미경, ID : H1900191)</t>
  </si>
  <si>
    <t>출력시각</t>
  </si>
  <si>
    <t>2020년 04월 22일 14:49:25</t>
  </si>
  <si>
    <t>H1900191</t>
  </si>
  <si>
    <t>이미경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</si>
</sst>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60.671672999999998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185448"/>
        <c:axId val="763185056"/>
      </c:barChart>
      <c:catAx>
        <c:axId val="76318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85056"/>
        <c:crosses val="autoZero"/>
        <c:auto val="1"/>
        <c:lblAlgn val="ctr"/>
        <c:lblOffset val="100"/>
        <c:noMultiLvlLbl val="0"/>
      </c:catAx>
      <c:valAx>
        <c:axId val="76318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18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2.1137000000000001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473584"/>
        <c:axId val="761770096"/>
      </c:barChart>
      <c:catAx>
        <c:axId val="7774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770096"/>
        <c:crosses val="autoZero"/>
        <c:auto val="1"/>
        <c:lblAlgn val="ctr"/>
        <c:lblOffset val="100"/>
        <c:noMultiLvlLbl val="0"/>
      </c:catAx>
      <c:valAx>
        <c:axId val="76177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4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770880"/>
        <c:axId val="761771272"/>
      </c:barChart>
      <c:catAx>
        <c:axId val="76177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771272"/>
        <c:crosses val="autoZero"/>
        <c:auto val="1"/>
        <c:lblAlgn val="ctr"/>
        <c:lblOffset val="100"/>
        <c:noMultiLvlLbl val="0"/>
      </c:catAx>
      <c:valAx>
        <c:axId val="76177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77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985.83159999999998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772056"/>
        <c:axId val="761772448"/>
      </c:barChart>
      <c:catAx>
        <c:axId val="76177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772448"/>
        <c:crosses val="autoZero"/>
        <c:auto val="1"/>
        <c:lblAlgn val="ctr"/>
        <c:lblOffset val="100"/>
        <c:noMultiLvlLbl val="0"/>
      </c:catAx>
      <c:valAx>
        <c:axId val="76177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77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2576.9789999999998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1773232"/>
        <c:axId val="761773624"/>
      </c:barChart>
      <c:catAx>
        <c:axId val="76177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773624"/>
        <c:crosses val="autoZero"/>
        <c:auto val="1"/>
        <c:lblAlgn val="ctr"/>
        <c:lblOffset val="100"/>
        <c:noMultiLvlLbl val="0"/>
      </c:catAx>
      <c:valAx>
        <c:axId val="761773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177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93.68374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09336"/>
        <c:axId val="623509728"/>
      </c:barChart>
      <c:catAx>
        <c:axId val="62350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09728"/>
        <c:crosses val="autoZero"/>
        <c:auto val="1"/>
        <c:lblAlgn val="ctr"/>
        <c:lblOffset val="100"/>
        <c:noMultiLvlLbl val="0"/>
      </c:catAx>
      <c:valAx>
        <c:axId val="62350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0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100.47727999999999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10512"/>
        <c:axId val="623510904"/>
      </c:barChart>
      <c:catAx>
        <c:axId val="6235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10904"/>
        <c:crosses val="autoZero"/>
        <c:auto val="1"/>
        <c:lblAlgn val="ctr"/>
        <c:lblOffset val="100"/>
        <c:noMultiLvlLbl val="0"/>
      </c:catAx>
      <c:valAx>
        <c:axId val="62351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1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9.0921579999999995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511688"/>
        <c:axId val="623512080"/>
      </c:barChart>
      <c:catAx>
        <c:axId val="62351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512080"/>
        <c:crosses val="autoZero"/>
        <c:auto val="1"/>
        <c:lblAlgn val="ctr"/>
        <c:lblOffset val="100"/>
        <c:noMultiLvlLbl val="0"/>
      </c:catAx>
      <c:valAx>
        <c:axId val="623512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51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2018.6665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448"/>
        <c:axId val="623402840"/>
      </c:barChart>
      <c:catAx>
        <c:axId val="6234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840"/>
        <c:crosses val="autoZero"/>
        <c:auto val="1"/>
        <c:lblAlgn val="ctr"/>
        <c:lblOffset val="100"/>
        <c:noMultiLvlLbl val="0"/>
      </c:catAx>
      <c:valAx>
        <c:axId val="623402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0.27926501999999997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3624"/>
        <c:axId val="623404016"/>
      </c:barChart>
      <c:catAx>
        <c:axId val="6234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4016"/>
        <c:crosses val="autoZero"/>
        <c:auto val="1"/>
        <c:lblAlgn val="ctr"/>
        <c:lblOffset val="100"/>
        <c:noMultiLvlLbl val="0"/>
      </c:catAx>
      <c:valAx>
        <c:axId val="62340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2.9937315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4800"/>
        <c:axId val="623405192"/>
      </c:barChart>
      <c:catAx>
        <c:axId val="6234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5192"/>
        <c:crosses val="autoZero"/>
        <c:auto val="1"/>
        <c:lblAlgn val="ctr"/>
        <c:lblOffset val="100"/>
        <c:noMultiLvlLbl val="0"/>
      </c:catAx>
      <c:valAx>
        <c:axId val="6234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23.313552999999999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184664"/>
        <c:axId val="763184272"/>
      </c:barChart>
      <c:catAx>
        <c:axId val="76318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84272"/>
        <c:crosses val="autoZero"/>
        <c:auto val="1"/>
        <c:lblAlgn val="ctr"/>
        <c:lblOffset val="100"/>
        <c:noMultiLvlLbl val="0"/>
      </c:catAx>
      <c:valAx>
        <c:axId val="763184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18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111.87318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514848"/>
        <c:axId val="621515240"/>
      </c:barChart>
      <c:catAx>
        <c:axId val="6215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515240"/>
        <c:crosses val="autoZero"/>
        <c:auto val="1"/>
        <c:lblAlgn val="ctr"/>
        <c:lblOffset val="100"/>
        <c:noMultiLvlLbl val="0"/>
      </c:catAx>
      <c:valAx>
        <c:axId val="62151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5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69.805710000000005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515632"/>
        <c:axId val="621516024"/>
      </c:barChart>
      <c:catAx>
        <c:axId val="62151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516024"/>
        <c:crosses val="autoZero"/>
        <c:auto val="1"/>
        <c:lblAlgn val="ctr"/>
        <c:lblOffset val="100"/>
        <c:noMultiLvlLbl val="0"/>
      </c:catAx>
      <c:valAx>
        <c:axId val="62151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51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7.8650000000000002</c:v>
                </c:pt>
                <c:pt idx="1">
                  <c:v>16.515999999999998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1516808"/>
        <c:axId val="621517200"/>
      </c:barChart>
      <c:catAx>
        <c:axId val="62151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517200"/>
        <c:crosses val="autoZero"/>
        <c:auto val="1"/>
        <c:lblAlgn val="ctr"/>
        <c:lblOffset val="100"/>
        <c:noMultiLvlLbl val="0"/>
      </c:catAx>
      <c:valAx>
        <c:axId val="62151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51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10.097764</c:v>
                </c:pt>
                <c:pt idx="1">
                  <c:v>11.844007</c:v>
                </c:pt>
                <c:pt idx="2">
                  <c:v>11.368266999999999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420.34174000000002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518376"/>
        <c:axId val="621645928"/>
      </c:barChart>
      <c:catAx>
        <c:axId val="62151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645928"/>
        <c:crosses val="autoZero"/>
        <c:auto val="1"/>
        <c:lblAlgn val="ctr"/>
        <c:lblOffset val="100"/>
        <c:noMultiLvlLbl val="0"/>
      </c:catAx>
      <c:valAx>
        <c:axId val="62164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51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18.451996000000001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646712"/>
        <c:axId val="621647104"/>
      </c:barChart>
      <c:catAx>
        <c:axId val="62164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647104"/>
        <c:crosses val="autoZero"/>
        <c:auto val="1"/>
        <c:lblAlgn val="ctr"/>
        <c:lblOffset val="100"/>
        <c:noMultiLvlLbl val="0"/>
      </c:catAx>
      <c:valAx>
        <c:axId val="6216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6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75.388999999999996</c:v>
                </c:pt>
                <c:pt idx="1">
                  <c:v>10.582000000000001</c:v>
                </c:pt>
                <c:pt idx="2">
                  <c:v>14.029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1647888"/>
        <c:axId val="621648280"/>
      </c:barChart>
      <c:catAx>
        <c:axId val="62164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648280"/>
        <c:crosses val="autoZero"/>
        <c:auto val="1"/>
        <c:lblAlgn val="ctr"/>
        <c:lblOffset val="100"/>
        <c:noMultiLvlLbl val="0"/>
      </c:catAx>
      <c:valAx>
        <c:axId val="62164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64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1960.9662000000001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649064"/>
        <c:axId val="621649456"/>
      </c:barChart>
      <c:catAx>
        <c:axId val="6216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649456"/>
        <c:crosses val="autoZero"/>
        <c:auto val="1"/>
        <c:lblAlgn val="ctr"/>
        <c:lblOffset val="100"/>
        <c:noMultiLvlLbl val="0"/>
      </c:catAx>
      <c:valAx>
        <c:axId val="62164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6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71784"/>
        <c:axId val="762072176"/>
      </c:barChart>
      <c:catAx>
        <c:axId val="76207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72176"/>
        <c:crosses val="autoZero"/>
        <c:auto val="1"/>
        <c:lblAlgn val="ctr"/>
        <c:lblOffset val="100"/>
        <c:noMultiLvlLbl val="0"/>
      </c:catAx>
      <c:valAx>
        <c:axId val="76207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368.94626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72960"/>
        <c:axId val="762073352"/>
      </c:barChart>
      <c:catAx>
        <c:axId val="7620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73352"/>
        <c:crosses val="autoZero"/>
        <c:auto val="1"/>
        <c:lblAlgn val="ctr"/>
        <c:lblOffset val="100"/>
        <c:noMultiLvlLbl val="0"/>
      </c:catAx>
      <c:valAx>
        <c:axId val="76207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2.0451112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183488"/>
        <c:axId val="763183096"/>
      </c:barChart>
      <c:catAx>
        <c:axId val="7631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83096"/>
        <c:crosses val="autoZero"/>
        <c:auto val="1"/>
        <c:lblAlgn val="ctr"/>
        <c:lblOffset val="100"/>
        <c:noMultiLvlLbl val="0"/>
      </c:catAx>
      <c:valAx>
        <c:axId val="76318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1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4904.8163999999997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2074136"/>
        <c:axId val="762074528"/>
      </c:barChart>
      <c:catAx>
        <c:axId val="7620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2074528"/>
        <c:crosses val="autoZero"/>
        <c:auto val="1"/>
        <c:lblAlgn val="ctr"/>
        <c:lblOffset val="100"/>
        <c:noMultiLvlLbl val="0"/>
      </c:catAx>
      <c:valAx>
        <c:axId val="76207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20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12.174277999999999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746264"/>
        <c:axId val="770746656"/>
      </c:barChart>
      <c:catAx>
        <c:axId val="77074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746656"/>
        <c:crosses val="autoZero"/>
        <c:auto val="1"/>
        <c:lblAlgn val="ctr"/>
        <c:lblOffset val="100"/>
        <c:noMultiLvlLbl val="0"/>
      </c:catAx>
      <c:valAx>
        <c:axId val="770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74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1.4587231000000001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747440"/>
        <c:axId val="770747832"/>
      </c:barChart>
      <c:catAx>
        <c:axId val="77074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747832"/>
        <c:crosses val="autoZero"/>
        <c:auto val="1"/>
        <c:lblAlgn val="ctr"/>
        <c:lblOffset val="100"/>
        <c:noMultiLvlLbl val="0"/>
      </c:catAx>
      <c:valAx>
        <c:axId val="770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74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164.09156999999999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187408"/>
        <c:axId val="763188976"/>
      </c:barChart>
      <c:catAx>
        <c:axId val="76318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88976"/>
        <c:crosses val="autoZero"/>
        <c:auto val="1"/>
        <c:lblAlgn val="ctr"/>
        <c:lblOffset val="100"/>
        <c:noMultiLvlLbl val="0"/>
      </c:catAx>
      <c:valAx>
        <c:axId val="76318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18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1.1597200000000001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3189760"/>
        <c:axId val="763190152"/>
      </c:barChart>
      <c:catAx>
        <c:axId val="7631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90152"/>
        <c:crosses val="autoZero"/>
        <c:auto val="1"/>
        <c:lblAlgn val="ctr"/>
        <c:lblOffset val="100"/>
        <c:noMultiLvlLbl val="0"/>
      </c:catAx>
      <c:valAx>
        <c:axId val="763190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31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14.241013000000001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853944"/>
        <c:axId val="609854336"/>
      </c:barChart>
      <c:catAx>
        <c:axId val="60985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854336"/>
        <c:crosses val="autoZero"/>
        <c:auto val="1"/>
        <c:lblAlgn val="ctr"/>
        <c:lblOffset val="100"/>
        <c:noMultiLvlLbl val="0"/>
      </c:catAx>
      <c:valAx>
        <c:axId val="60985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85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1.4587231000000001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470056"/>
        <c:axId val="777470448"/>
      </c:barChart>
      <c:catAx>
        <c:axId val="7774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70448"/>
        <c:crosses val="autoZero"/>
        <c:auto val="1"/>
        <c:lblAlgn val="ctr"/>
        <c:lblOffset val="100"/>
        <c:noMultiLvlLbl val="0"/>
      </c:catAx>
      <c:valAx>
        <c:axId val="77747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4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463.97467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471232"/>
        <c:axId val="777471624"/>
      </c:barChart>
      <c:catAx>
        <c:axId val="7774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71624"/>
        <c:crosses val="autoZero"/>
        <c:auto val="1"/>
        <c:lblAlgn val="ctr"/>
        <c:lblOffset val="100"/>
        <c:noMultiLvlLbl val="0"/>
      </c:catAx>
      <c:valAx>
        <c:axId val="77747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4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5.713889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472408"/>
        <c:axId val="777472800"/>
      </c:barChart>
      <c:catAx>
        <c:axId val="77747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72800"/>
        <c:crosses val="autoZero"/>
        <c:auto val="1"/>
        <c:lblAlgn val="ctr"/>
        <c:lblOffset val="100"/>
        <c:noMultiLvlLbl val="0"/>
      </c:catAx>
      <c:valAx>
        <c:axId val="7774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47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이미경, ID : H1900191)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14:49:25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1960.9662000000001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60.671672999999998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23.313552999999999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75.388999999999996</v>
      </c>
      <c r="G8" s="59">
        <f>'DRIs DATA 입력'!G8</f>
        <v>10.582000000000001</v>
      </c>
      <c r="H8" s="59">
        <f>'DRIs DATA 입력'!H8</f>
        <v>14.029</v>
      </c>
      <c r="I8" s="46"/>
      <c r="J8" s="59" t="s">
        <v>216</v>
      </c>
      <c r="K8" s="59">
        <f>'DRIs DATA 입력'!K8</f>
        <v>7.8650000000000002</v>
      </c>
      <c r="L8" s="59">
        <f>'DRIs DATA 입력'!L8</f>
        <v>16.515999999999998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420.34174000000002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18.451996000000001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2.0451112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164.09156999999999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132.8168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1.6552608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1.1597200000000001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14.241013000000001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1.4587231000000001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463.97467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5.713889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2.1137000000000001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1.262543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368.94626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985.83159999999998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4904.8163999999997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2576.9789999999998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93.68374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100.47727999999999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4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12.174277999999999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9.0921579999999995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2018.6665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0.27926501999999997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2.9937315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111.87318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69.805710000000005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4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1800</v>
      </c>
      <c r="C6" s="158">
        <v>1960.9662000000001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60.671672999999998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23.313552999999999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75.388999999999996</v>
      </c>
      <c r="G8" s="158">
        <v>10.582000000000001</v>
      </c>
      <c r="H8" s="158">
        <v>14.029</v>
      </c>
      <c r="I8" s="156"/>
      <c r="J8" s="158" t="s">
        <v>216</v>
      </c>
      <c r="K8" s="158">
        <v>7.8650000000000002</v>
      </c>
      <c r="L8" s="158">
        <v>16.515999999999998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4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430</v>
      </c>
      <c r="C16" s="158">
        <v>600</v>
      </c>
      <c r="D16" s="158">
        <v>0</v>
      </c>
      <c r="E16" s="158">
        <v>3000</v>
      </c>
      <c r="F16" s="158">
        <v>420.34174000000002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18.451996000000001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2.0451112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164.09156999999999</v>
      </c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132.8168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1.6552608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1.1597200000000001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14.241013000000001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1.4587231000000001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463.97467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5.713889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2.1137000000000001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1.262543</v>
      </c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580</v>
      </c>
      <c r="C36" s="158">
        <v>800</v>
      </c>
      <c r="D36" s="158">
        <v>0</v>
      </c>
      <c r="E36" s="158">
        <v>2000</v>
      </c>
      <c r="F36" s="158">
        <v>368.94626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985.83159999999998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4904.8163999999997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2576.9789999999998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93.68374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100.47727999999999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4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12.174277999999999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9.0921579999999995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2018.6665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0.27926501999999997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2.9937315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111.87318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69.805710000000005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281</v>
      </c>
      <c r="B2" s="156" t="s">
        <v>282</v>
      </c>
      <c r="C2" s="156" t="s">
        <v>276</v>
      </c>
      <c r="D2" s="156">
        <v>60</v>
      </c>
      <c r="E2" s="156">
        <v>1960.9662000000001</v>
      </c>
      <c r="F2" s="156">
        <v>326.05002000000002</v>
      </c>
      <c r="G2" s="156">
        <v>45.766356999999999</v>
      </c>
      <c r="H2" s="156">
        <v>30.462236000000001</v>
      </c>
      <c r="I2" s="156">
        <v>15.304119</v>
      </c>
      <c r="J2" s="156">
        <v>60.671672999999998</v>
      </c>
      <c r="K2" s="156">
        <v>37.588923999999999</v>
      </c>
      <c r="L2" s="156">
        <v>23.082750000000001</v>
      </c>
      <c r="M2" s="156">
        <v>23.313552999999999</v>
      </c>
      <c r="N2" s="156">
        <v>3.0346574999999998</v>
      </c>
      <c r="O2" s="156">
        <v>12.949244</v>
      </c>
      <c r="P2" s="156">
        <v>857.75915999999995</v>
      </c>
      <c r="Q2" s="156">
        <v>22.081987000000002</v>
      </c>
      <c r="R2" s="156">
        <v>420.34174000000002</v>
      </c>
      <c r="S2" s="156">
        <v>87.560599999999994</v>
      </c>
      <c r="T2" s="156">
        <v>3993.3739999999998</v>
      </c>
      <c r="U2" s="156">
        <v>2.0451112</v>
      </c>
      <c r="V2" s="156">
        <v>18.451996000000001</v>
      </c>
      <c r="W2" s="156">
        <v>164.09156999999999</v>
      </c>
      <c r="X2" s="156">
        <v>132.8168</v>
      </c>
      <c r="Y2" s="156">
        <v>1.6552608</v>
      </c>
      <c r="Z2" s="156">
        <v>1.1597200000000001</v>
      </c>
      <c r="AA2" s="156">
        <v>14.241013000000001</v>
      </c>
      <c r="AB2" s="156">
        <v>1.4587231000000001</v>
      </c>
      <c r="AC2" s="156">
        <v>463.97467</v>
      </c>
      <c r="AD2" s="156">
        <v>5.713889</v>
      </c>
      <c r="AE2" s="156">
        <v>2.1137000000000001</v>
      </c>
      <c r="AF2" s="156">
        <v>1.262543</v>
      </c>
      <c r="AG2" s="156">
        <v>368.94626</v>
      </c>
      <c r="AH2" s="156">
        <v>243.0607</v>
      </c>
      <c r="AI2" s="156">
        <v>125.88557</v>
      </c>
      <c r="AJ2" s="156">
        <v>985.83159999999998</v>
      </c>
      <c r="AK2" s="156">
        <v>4904.8163999999997</v>
      </c>
      <c r="AL2" s="156">
        <v>93.68374</v>
      </c>
      <c r="AM2" s="156">
        <v>2576.9789999999998</v>
      </c>
      <c r="AN2" s="156">
        <v>100.47727999999999</v>
      </c>
      <c r="AO2" s="156">
        <v>12.174277999999999</v>
      </c>
      <c r="AP2" s="156">
        <v>9.1873719999999999</v>
      </c>
      <c r="AQ2" s="156">
        <v>2.9869058000000002</v>
      </c>
      <c r="AR2" s="156">
        <v>9.0921579999999995</v>
      </c>
      <c r="AS2" s="156">
        <v>2018.6665</v>
      </c>
      <c r="AT2" s="156">
        <v>0.27926501999999997</v>
      </c>
      <c r="AU2" s="156">
        <v>2.9937315</v>
      </c>
      <c r="AV2" s="156">
        <v>111.87318</v>
      </c>
      <c r="AW2" s="156">
        <v>69.805710000000005</v>
      </c>
      <c r="AX2" s="156">
        <v>3.7857021999999997E-2</v>
      </c>
      <c r="AY2" s="156">
        <v>0.91092870000000004</v>
      </c>
      <c r="AZ2" s="156">
        <v>245.11071999999999</v>
      </c>
      <c r="BA2" s="156">
        <v>33.313639999999999</v>
      </c>
      <c r="BB2" s="156">
        <v>10.097764</v>
      </c>
      <c r="BC2" s="156">
        <v>11.844007</v>
      </c>
      <c r="BD2" s="156">
        <v>11.368266999999999</v>
      </c>
      <c r="BE2" s="156">
        <v>0.62626976000000001</v>
      </c>
      <c r="BF2" s="156">
        <v>3.6824598000000002</v>
      </c>
      <c r="BG2" s="156">
        <v>6.9387240000000003E-3</v>
      </c>
      <c r="BH2" s="156">
        <v>1.1031388E-2</v>
      </c>
      <c r="BI2" s="156">
        <v>1.3170296E-2</v>
      </c>
      <c r="BJ2" s="156">
        <v>8.3646719999999994E-2</v>
      </c>
      <c r="BK2" s="156">
        <v>5.3374800000000001E-4</v>
      </c>
      <c r="BL2" s="156">
        <v>0.55957186000000003</v>
      </c>
      <c r="BM2" s="156">
        <v>4.094894</v>
      </c>
      <c r="BN2" s="156">
        <v>1.2319420000000001</v>
      </c>
      <c r="BO2" s="156">
        <v>68.299660000000003</v>
      </c>
      <c r="BP2" s="156">
        <v>11.320724500000001</v>
      </c>
      <c r="BQ2" s="156">
        <v>21.825932999999999</v>
      </c>
      <c r="BR2" s="156">
        <v>82.98312</v>
      </c>
      <c r="BS2" s="156">
        <v>35.081425000000003</v>
      </c>
      <c r="BT2" s="156">
        <v>14.838552</v>
      </c>
      <c r="BU2" s="156">
        <v>8.7390099999999998E-2</v>
      </c>
      <c r="BV2" s="156">
        <v>1.9890858000000001E-2</v>
      </c>
      <c r="BW2" s="156">
        <v>1.0011014</v>
      </c>
      <c r="BX2" s="156">
        <v>1.3175538</v>
      </c>
      <c r="BY2" s="156">
        <v>0.12407846</v>
      </c>
      <c r="BZ2" s="156">
        <v>1.0752069000000001E-3</v>
      </c>
      <c r="CA2" s="156">
        <v>0.67770403999999995</v>
      </c>
      <c r="CB2" s="156">
        <v>1.2685653999999999E-2</v>
      </c>
      <c r="CC2" s="156">
        <v>8.7202124000000006E-2</v>
      </c>
      <c r="CD2" s="156">
        <v>0.9680124</v>
      </c>
      <c r="CE2" s="156">
        <v>0.13071865999999999</v>
      </c>
      <c r="CF2" s="156">
        <v>0.13330640999999999</v>
      </c>
      <c r="CG2" s="156">
        <v>6.2249995E-7</v>
      </c>
      <c r="CH2" s="156">
        <v>2.2534175E-2</v>
      </c>
      <c r="CI2" s="156">
        <v>1.5350491000000001E-2</v>
      </c>
      <c r="CJ2" s="156">
        <v>2.2433033</v>
      </c>
      <c r="CK2" s="156">
        <v>3.7667137000000003E-2</v>
      </c>
      <c r="CL2" s="156">
        <v>0.91196290000000002</v>
      </c>
      <c r="CM2" s="156">
        <v>3.994599</v>
      </c>
      <c r="CN2" s="156">
        <v>1834.7659000000001</v>
      </c>
      <c r="CO2" s="156">
        <v>3224.8638000000001</v>
      </c>
      <c r="CP2" s="156">
        <v>1763.7173</v>
      </c>
      <c r="CQ2" s="156">
        <v>705.82259999999997</v>
      </c>
      <c r="CR2" s="156">
        <v>376.79047000000003</v>
      </c>
      <c r="CS2" s="156">
        <v>369.24959999999999</v>
      </c>
      <c r="CT2" s="156">
        <v>1893.2238</v>
      </c>
      <c r="CU2" s="156">
        <v>1094.4944</v>
      </c>
      <c r="CV2" s="156">
        <v>1179.6323</v>
      </c>
      <c r="CW2" s="156">
        <v>1220.7751000000001</v>
      </c>
      <c r="CX2" s="156">
        <v>380.33022999999997</v>
      </c>
      <c r="CY2" s="156">
        <v>2351.4683</v>
      </c>
      <c r="CZ2" s="156">
        <v>1197.8588999999999</v>
      </c>
      <c r="DA2" s="156">
        <v>2668.0956999999999</v>
      </c>
      <c r="DB2" s="156">
        <v>2613.498</v>
      </c>
      <c r="DC2" s="156">
        <v>3684.9648000000002</v>
      </c>
      <c r="DD2" s="156">
        <v>7280.4423999999999</v>
      </c>
      <c r="DE2" s="156">
        <v>1357.9286</v>
      </c>
      <c r="DF2" s="156">
        <v>3482.3787000000002</v>
      </c>
      <c r="DG2" s="156">
        <v>1521.5242000000001</v>
      </c>
      <c r="DH2" s="156">
        <v>50.41686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33.313639999999999</v>
      </c>
      <c r="B6">
        <f>BB2</f>
        <v>10.097764</v>
      </c>
      <c r="C6">
        <f>BC2</f>
        <v>11.844007</v>
      </c>
      <c r="D6">
        <f>BD2</f>
        <v>11.368266999999999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21928</v>
      </c>
      <c r="C2" s="56">
        <f ca="1">YEAR(TODAY())-YEAR(B2)+IF(TODAY()&gt;=DATE(YEAR(TODAY()),MONTH(B2),DAY(B2)),0,-1)</f>
        <v>60</v>
      </c>
      <c r="E2" s="52">
        <v>156.80000000000001</v>
      </c>
      <c r="F2" s="53" t="s">
        <v>39</v>
      </c>
      <c r="G2" s="52">
        <v>53.9</v>
      </c>
      <c r="H2" s="51" t="s">
        <v>41</v>
      </c>
      <c r="I2" s="69">
        <f>ROUND(G3/E3^2,1)</f>
        <v>21.9</v>
      </c>
    </row>
    <row r="3" spans="1:9" x14ac:dyDescent="0.4">
      <c r="E3" s="51">
        <f>E2/100</f>
        <v>1.5680000000000001</v>
      </c>
      <c r="F3" s="51" t="s">
        <v>40</v>
      </c>
      <c r="G3" s="51">
        <f>G2</f>
        <v>53.9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이미경, ID : H1900191)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14:49:25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16" zoomScale="60" zoomScaleNormal="100" zoomScalePageLayoutView="10" workbookViewId="0">
      <selection activeCell="Y232" sqref="Y23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4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4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4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4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4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4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4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4">
      <c r="C10" s="149" t="s">
        <v>30</v>
      </c>
      <c r="D10" s="149"/>
      <c r="E10" s="150"/>
      <c r="F10" s="153">
        <f>'개인정보 및 신체계측 입력'!B5</f>
        <v>43943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4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4">
      <c r="C12" s="149" t="s">
        <v>32</v>
      </c>
      <c r="D12" s="149"/>
      <c r="E12" s="150"/>
      <c r="F12" s="134">
        <f ca="1">'개인정보 및 신체계측 입력'!C2</f>
        <v>60</v>
      </c>
      <c r="G12" s="134"/>
      <c r="H12" s="134"/>
      <c r="I12" s="134"/>
      <c r="K12" s="125">
        <f>'개인정보 및 신체계측 입력'!E2</f>
        <v>156.80000000000001</v>
      </c>
      <c r="L12" s="126"/>
      <c r="M12" s="119">
        <f>'개인정보 및 신체계측 입력'!G2</f>
        <v>53.9</v>
      </c>
      <c r="N12" s="120"/>
      <c r="O12" s="115" t="s">
        <v>271</v>
      </c>
      <c r="P12" s="109"/>
      <c r="Q12" s="112">
        <f>'개인정보 및 신체계측 입력'!I2</f>
        <v>21.9</v>
      </c>
      <c r="R12" s="112"/>
      <c r="S12" s="112"/>
    </row>
    <row r="13" spans="1:19" ht="18" customHeight="1" thickBot="1" x14ac:dyDescent="0.4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4">
      <c r="C14" s="151" t="s">
        <v>31</v>
      </c>
      <c r="D14" s="151"/>
      <c r="E14" s="152"/>
      <c r="F14" s="113" t="str">
        <f>MID('DRIs DATA'!B1,28,3)</f>
        <v>이미경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4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4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75.388999999999996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4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4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4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10.582000000000001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4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4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14.029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4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4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16.5</v>
      </c>
      <c r="L72" s="36" t="s">
        <v>53</v>
      </c>
      <c r="M72" s="36">
        <f>ROUND('DRIs DATA'!K8,1)</f>
        <v>7.9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4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4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86" t="s">
        <v>171</v>
      </c>
      <c r="C94" s="84"/>
      <c r="D94" s="84"/>
      <c r="E94" s="84"/>
      <c r="F94" s="87">
        <f>ROUND('DRIs DATA'!F16/'DRIs DATA'!C16*100,2)</f>
        <v>56.05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153.77000000000001</v>
      </c>
      <c r="R94" s="84" t="s">
        <v>167</v>
      </c>
      <c r="S94" s="84"/>
      <c r="T94" s="85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4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4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4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4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4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4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4">
      <c r="B121" s="43" t="s">
        <v>171</v>
      </c>
      <c r="C121" s="16"/>
      <c r="D121" s="16"/>
      <c r="E121" s="15"/>
      <c r="F121" s="87">
        <f>ROUND('DRIs DATA'!F26/'DRIs DATA'!C26*100,2)</f>
        <v>132.82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97.25</v>
      </c>
      <c r="R121" s="84" t="s">
        <v>166</v>
      </c>
      <c r="S121" s="84"/>
      <c r="T121" s="85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4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4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4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4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thickBot="1" x14ac:dyDescent="0.4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4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4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4">
      <c r="B172" s="42" t="s">
        <v>171</v>
      </c>
      <c r="C172" s="20"/>
      <c r="D172" s="20"/>
      <c r="E172" s="6"/>
      <c r="F172" s="87">
        <f>ROUND('DRIs DATA'!F36/'DRIs DATA'!C36*100,2)</f>
        <v>46.12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326.99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4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4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4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4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4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4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4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4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87">
        <f>ROUND('DRIs DATA'!F46/'DRIs DATA'!C46*100,2)</f>
        <v>121.74</v>
      </c>
      <c r="G197" s="87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4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4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4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4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4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45">
      <c r="K205" s="10"/>
    </row>
    <row r="206" spans="2:20" ht="18" customHeight="1" x14ac:dyDescent="0.4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4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2020-04-22T06:31:29Z</dcterms:modified>
</cp:coreProperties>
</file>